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drei\Downloads\"/>
    </mc:Choice>
  </mc:AlternateContent>
  <xr:revisionPtr revIDLastSave="0" documentId="13_ncr:1_{82872948-99B1-4E84-ADC2-5FBE1A7A99F4}" xr6:coauthVersionLast="47" xr6:coauthVersionMax="47" xr10:uidLastSave="{00000000-0000-0000-0000-000000000000}"/>
  <bookViews>
    <workbookView xWindow="-28920" yWindow="0" windowWidth="29040" windowHeight="15840" firstSheet="1" activeTab="1" xr2:uid="{32F6390E-4403-4262-B263-5B8E48F5892A}"/>
  </bookViews>
  <sheets>
    <sheet name="Planilha" sheetId="1" state="hidden" r:id="rId1"/>
    <sheet name="16 medic ao" sheetId="10" r:id="rId2"/>
    <sheet name="Planilha (2)" sheetId="9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1Excel_BuiltIn_Print_Area_3_1" localSheetId="1">#REF!</definedName>
    <definedName name="_1Excel_BuiltIn_Print_Area_3_1" localSheetId="2">#REF!</definedName>
    <definedName name="_1Excel_BuiltIn_Print_Area_3_1">#REF!</definedName>
    <definedName name="_6Excel_BuiltIn_Print_Titles_2_1_1" localSheetId="1">(#REF!,#REF!)</definedName>
    <definedName name="_6Excel_BuiltIn_Print_Titles_2_1_1" localSheetId="2">(#REF!,#REF!)</definedName>
    <definedName name="_6Excel_BuiltIn_Print_Titles_2_1_1">(#REF!,#REF!)</definedName>
    <definedName name="_Fill" localSheetId="1" hidden="1">#REF!</definedName>
    <definedName name="_Fill" localSheetId="2" hidden="1">#REF!</definedName>
    <definedName name="_Fill" hidden="1">#REF!</definedName>
    <definedName name="_FOG50" localSheetId="1">#REF!</definedName>
    <definedName name="_FOG50" localSheetId="2">#REF!</definedName>
    <definedName name="_FOG50">#REF!</definedName>
    <definedName name="_PVC100" localSheetId="1">#REF!</definedName>
    <definedName name="_PVC100" localSheetId="2">#REF!</definedName>
    <definedName name="_PVC100">#REF!</definedName>
    <definedName name="_PVC150" localSheetId="1">#REF!</definedName>
    <definedName name="_PVC150" localSheetId="2">#REF!</definedName>
    <definedName name="_PVC150">#REF!</definedName>
    <definedName name="_PVC50" localSheetId="1">#REF!</definedName>
    <definedName name="_PVC50" localSheetId="2">#REF!</definedName>
    <definedName name="_PVC50">#REF!</definedName>
    <definedName name="_PVC75" localSheetId="1">#REF!</definedName>
    <definedName name="_PVC75" localSheetId="2">#REF!</definedName>
    <definedName name="_PVC75">#REF!</definedName>
    <definedName name="_VBF1" localSheetId="1">#REF!</definedName>
    <definedName name="_VBF1" localSheetId="2">#REF!</definedName>
    <definedName name="_VBF1">#REF!</definedName>
    <definedName name="_VE1" localSheetId="1">#REF!</definedName>
    <definedName name="_VE1" localSheetId="2">#REF!</definedName>
    <definedName name="_VE1">#REF!</definedName>
    <definedName name="_VO1" localSheetId="1">[1]MEMORIAL!#REF!</definedName>
    <definedName name="_VO1" localSheetId="2">[1]MEMORIAL!#REF!</definedName>
    <definedName name="_VO1">[1]MEMORIAL!#REF!</definedName>
    <definedName name="_VR1" localSheetId="1">#REF!</definedName>
    <definedName name="_VR1" localSheetId="2">#REF!</definedName>
    <definedName name="_VR1">#REF!</definedName>
    <definedName name="A" localSheetId="1">#REF!</definedName>
    <definedName name="A" localSheetId="2">#REF!</definedName>
    <definedName name="A">#REF!</definedName>
    <definedName name="A__1" localSheetId="1">[1]MEMORIAL!#REF!</definedName>
    <definedName name="A__1" localSheetId="2">[1]MEMORIAL!#REF!</definedName>
    <definedName name="A__1">[1]MEMORIAL!#REF!</definedName>
    <definedName name="A__1_1" localSheetId="1">[1]MEMORIAL!#REF!</definedName>
    <definedName name="A__1_1" localSheetId="2">[1]MEMORIAL!#REF!</definedName>
    <definedName name="A__1_1">[1]MEMORIAL!#REF!</definedName>
    <definedName name="A__2" localSheetId="1">[1]MEMORIAL!#REF!</definedName>
    <definedName name="A__2" localSheetId="2">[1]MEMORIAL!#REF!</definedName>
    <definedName name="A__2">[1]MEMORIAL!#REF!</definedName>
    <definedName name="A__2_1" localSheetId="1">[1]MEMORIAL!#REF!</definedName>
    <definedName name="A__2_1" localSheetId="2">[1]MEMORIAL!#REF!</definedName>
    <definedName name="A__2_1">[1]MEMORIAL!#REF!</definedName>
    <definedName name="A__3" localSheetId="1">[1]MEMORIAL!#REF!</definedName>
    <definedName name="A__3" localSheetId="2">[1]MEMORIAL!#REF!</definedName>
    <definedName name="A__3">[1]MEMORIAL!#REF!</definedName>
    <definedName name="A__3_1" localSheetId="1">[1]MEMORIAL!#REF!</definedName>
    <definedName name="A__3_1" localSheetId="2">[1]MEMORIAL!#REF!</definedName>
    <definedName name="A__3_1">[1]MEMORIAL!#REF!</definedName>
    <definedName name="A__4" localSheetId="1">[1]MEMORIAL!#REF!</definedName>
    <definedName name="A__4" localSheetId="2">[1]MEMORIAL!#REF!</definedName>
    <definedName name="A__4">[1]MEMORIAL!#REF!</definedName>
    <definedName name="A__4_1" localSheetId="1">[1]MEMORIAL!#REF!</definedName>
    <definedName name="A__4_1" localSheetId="2">[1]MEMORIAL!#REF!</definedName>
    <definedName name="A__4_1">[1]MEMORIAL!#REF!</definedName>
    <definedName name="A__5" localSheetId="1">[1]MEMORIAL!#REF!</definedName>
    <definedName name="A__5" localSheetId="2">[1]MEMORIAL!#REF!</definedName>
    <definedName name="A__5">[1]MEMORIAL!#REF!</definedName>
    <definedName name="A__5_1" localSheetId="1">[1]MEMORIAL!#REF!</definedName>
    <definedName name="A__5_1" localSheetId="2">[1]MEMORIAL!#REF!</definedName>
    <definedName name="A__5_1">[1]MEMORIAL!#REF!</definedName>
    <definedName name="A__6" localSheetId="1">[1]MEMORIAL!#REF!</definedName>
    <definedName name="A__6" localSheetId="2">[1]MEMORIAL!#REF!</definedName>
    <definedName name="A__6">[1]MEMORIAL!#REF!</definedName>
    <definedName name="A__6_1" localSheetId="1">[1]MEMORIAL!#REF!</definedName>
    <definedName name="A__6_1" localSheetId="2">[1]MEMORIAL!#REF!</definedName>
    <definedName name="A__6_1">[1]MEMORIAL!#REF!</definedName>
    <definedName name="A_1" localSheetId="1">[1]MEMORIAL!#REF!</definedName>
    <definedName name="A_1" localSheetId="2">[1]MEMORIAL!#REF!</definedName>
    <definedName name="A_1">[1]MEMORIAL!#REF!</definedName>
    <definedName name="A_1_1" localSheetId="1">[1]MEMORIAL!#REF!</definedName>
    <definedName name="A_1_1" localSheetId="2">[1]MEMORIAL!#REF!</definedName>
    <definedName name="A_1_1">[1]MEMORIAL!#REF!</definedName>
    <definedName name="A_2" localSheetId="1">[1]MEMORIAL!#REF!</definedName>
    <definedName name="A_2" localSheetId="2">[1]MEMORIAL!#REF!</definedName>
    <definedName name="A_2">[1]MEMORIAL!#REF!</definedName>
    <definedName name="A_2_1" localSheetId="1">[1]MEMORIAL!#REF!</definedName>
    <definedName name="A_2_1" localSheetId="2">[1]MEMORIAL!#REF!</definedName>
    <definedName name="A_2_1">[1]MEMORIAL!#REF!</definedName>
    <definedName name="A_3" localSheetId="1">[1]MEMORIAL!#REF!</definedName>
    <definedName name="A_3" localSheetId="2">[1]MEMORIAL!#REF!</definedName>
    <definedName name="A_3">[1]MEMORIAL!#REF!</definedName>
    <definedName name="A_3_1" localSheetId="1">[1]MEMORIAL!#REF!</definedName>
    <definedName name="A_3_1" localSheetId="2">[1]MEMORIAL!#REF!</definedName>
    <definedName name="A_3_1">[1]MEMORIAL!#REF!</definedName>
    <definedName name="A_4" localSheetId="1">[1]MEMORIAL!#REF!</definedName>
    <definedName name="A_4" localSheetId="2">[1]MEMORIAL!#REF!</definedName>
    <definedName name="A_4">[1]MEMORIAL!#REF!</definedName>
    <definedName name="AA" localSheetId="1">'[2]PLANILHA DE QUANT. E CUSTOS A'!#REF!</definedName>
    <definedName name="AA" localSheetId="2">'[2]PLANILHA DE QUANT. E CUSTOS A'!#REF!</definedName>
    <definedName name="AA">'[2]PLANILHA DE QUANT. E CUSTOS A'!#REF!</definedName>
    <definedName name="AAA" localSheetId="1">#REF!</definedName>
    <definedName name="AAA" localSheetId="2">#REF!</definedName>
    <definedName name="AAA">#REF!</definedName>
    <definedName name="aaaa" localSheetId="1">#REF!</definedName>
    <definedName name="aaaa" localSheetId="2">#REF!</definedName>
    <definedName name="aaaa">#REF!</definedName>
    <definedName name="aaaaa" localSheetId="1">'[2]PLANILHA DE QUANT. E CUSTOS A'!#REF!</definedName>
    <definedName name="aaaaa" localSheetId="2">'[2]PLANILHA DE QUANT. E CUSTOS A'!#REF!</definedName>
    <definedName name="aaaaa">'[2]PLANILHA DE QUANT. E CUSTOS A'!#REF!</definedName>
    <definedName name="AB" localSheetId="1">'[2]PLANILHA DE QUANT. E CUSTOS A'!#REF!</definedName>
    <definedName name="AB" localSheetId="2">'[2]PLANILHA DE QUANT. E CUSTOS A'!#REF!</definedName>
    <definedName name="AB">'[2]PLANILHA DE QUANT. E CUSTOS A'!#REF!</definedName>
    <definedName name="ABC" localSheetId="1">#REF!</definedName>
    <definedName name="ABC" localSheetId="2">#REF!</definedName>
    <definedName name="ABC">#REF!</definedName>
    <definedName name="ACRESC.22" localSheetId="1">#REF!</definedName>
    <definedName name="ACRESC.22" localSheetId="2">#REF!</definedName>
    <definedName name="ACRESC.22">#REF!</definedName>
    <definedName name="ADSAS" localSheetId="1">[3]!PassaExtenso</definedName>
    <definedName name="ADSAS" localSheetId="2">[3]!PassaExtenso</definedName>
    <definedName name="ADSAS">[3]!PassaExtenso</definedName>
    <definedName name="ADWEF" localSheetId="1">#REF!</definedName>
    <definedName name="ADWEF" localSheetId="2">#REF!</definedName>
    <definedName name="ADWEF">#REF!</definedName>
    <definedName name="ADWEF_1" localSheetId="1">#REF!</definedName>
    <definedName name="ADWEF_1" localSheetId="2">#REF!</definedName>
    <definedName name="ADWEF_1">#REF!</definedName>
    <definedName name="ADWEFF" localSheetId="1">#REF!</definedName>
    <definedName name="ADWEFF" localSheetId="2">#REF!</definedName>
    <definedName name="ADWEFF">#REF!</definedName>
    <definedName name="Alex" localSheetId="1">#REF!</definedName>
    <definedName name="Alex" localSheetId="2">#REF!</definedName>
    <definedName name="Alex">#REF!</definedName>
    <definedName name="APARENTE" localSheetId="1">#REF!</definedName>
    <definedName name="APARENTE" localSheetId="2">#REF!</definedName>
    <definedName name="APARENTE">#REF!</definedName>
    <definedName name="area" localSheetId="1">'[4]BAIXO GUANDU ITAIMBE'!#REF!</definedName>
    <definedName name="area" localSheetId="2">'[4]BAIXO GUANDU ITAIMBE'!#REF!</definedName>
    <definedName name="area">'[4]BAIXO GUANDU ITAIMBE'!#REF!</definedName>
    <definedName name="_xlnm.Print_Area" localSheetId="1">'16 medic ao'!$A$2:$AV$286</definedName>
    <definedName name="_xlnm.Print_Area" localSheetId="0">Planilha!$A$1:$AO$288</definedName>
    <definedName name="_xlnm.Print_Area" localSheetId="2">'Planilha (2)'!$A$1:$AU$288</definedName>
    <definedName name="Área_impressão_IM">"$#REF!.$A$1:$H$39"</definedName>
    <definedName name="Área_impressão_IM_1">"$#REF!.$A$1:$H$39"</definedName>
    <definedName name="Área_impressão_IM_5">"$#REF!.$A$1:$H$39"</definedName>
    <definedName name="areia" localSheetId="1">'[4]BAIXO GUANDU ITAIMBE'!#REF!</definedName>
    <definedName name="areia" localSheetId="2">'[4]BAIXO GUANDU ITAIMBE'!#REF!</definedName>
    <definedName name="areia">'[4]BAIXO GUANDU ITAIMBE'!#REF!</definedName>
    <definedName name="arta" localSheetId="1">#REF!</definedName>
    <definedName name="arta" localSheetId="2">#REF!</definedName>
    <definedName name="arta">#REF!</definedName>
    <definedName name="as" localSheetId="1">#REF!</definedName>
    <definedName name="as" localSheetId="2">#REF!</definedName>
    <definedName name="as">#REF!</definedName>
    <definedName name="ASFALTO" localSheetId="1">#REF!</definedName>
    <definedName name="ASFALTO" localSheetId="2">#REF!</definedName>
    <definedName name="ASFALTO">#REF!</definedName>
    <definedName name="ASFALTO_1" localSheetId="1">#REF!</definedName>
    <definedName name="ASFALTO_1" localSheetId="2">#REF!</definedName>
    <definedName name="ASFALTO_1">#REF!</definedName>
    <definedName name="ATERRO" localSheetId="1">#REF!</definedName>
    <definedName name="ATERRO" localSheetId="2">#REF!</definedName>
    <definedName name="ATERRO">#REF!</definedName>
    <definedName name="ATERRO_100" localSheetId="1">#REF!</definedName>
    <definedName name="ATERRO_100" localSheetId="2">#REF!</definedName>
    <definedName name="ATERRO_100">#REF!</definedName>
    <definedName name="b" localSheetId="1">#REF!</definedName>
    <definedName name="b" localSheetId="2">#REF!</definedName>
    <definedName name="b">#REF!</definedName>
    <definedName name="BBB" localSheetId="1">#REF!</definedName>
    <definedName name="BBB" localSheetId="2">#REF!</definedName>
    <definedName name="BBB">#REF!</definedName>
    <definedName name="BBBB" localSheetId="1">'[2]PLANILHA DE QUANT. E CUSTOS A'!#REF!</definedName>
    <definedName name="BBBB" localSheetId="2">'[2]PLANILHA DE QUANT. E CUSTOS A'!#REF!</definedName>
    <definedName name="BBBB">'[2]PLANILHA DE QUANT. E CUSTOS A'!#REF!</definedName>
    <definedName name="BBBBBBB" localSheetId="1">#REF!</definedName>
    <definedName name="BBBBBBB" localSheetId="2">#REF!</definedName>
    <definedName name="BBBBBBB">#REF!</definedName>
    <definedName name="BC" localSheetId="1">#REF!</definedName>
    <definedName name="BC" localSheetId="2">#REF!</definedName>
    <definedName name="BC">#REF!</definedName>
    <definedName name="BDTC100" localSheetId="1">#REF!</definedName>
    <definedName name="BDTC100" localSheetId="2">#REF!</definedName>
    <definedName name="BDTC100">#REF!</definedName>
    <definedName name="BF" localSheetId="1">[5]MEMORIAL!#REF!</definedName>
    <definedName name="BF" localSheetId="2">[5]MEMORIAL!#REF!</definedName>
    <definedName name="BF">[5]MEMORIAL!#REF!</definedName>
    <definedName name="BF_1" localSheetId="1">[6]MEMORIAL!#REF!</definedName>
    <definedName name="BF_1" localSheetId="2">[6]MEMORIAL!#REF!</definedName>
    <definedName name="BF_1">[6]MEMORIAL!#REF!</definedName>
    <definedName name="BG" localSheetId="1">#REF!</definedName>
    <definedName name="BG" localSheetId="2">#REF!</definedName>
    <definedName name="BG">#REF!</definedName>
    <definedName name="BLOCRET" localSheetId="1">#REF!</definedName>
    <definedName name="BLOCRET" localSheetId="2">#REF!</definedName>
    <definedName name="BLOCRET">#REF!</definedName>
    <definedName name="BLOCRET_1" localSheetId="1">#REF!</definedName>
    <definedName name="BLOCRET_1" localSheetId="2">#REF!</definedName>
    <definedName name="BLOCRET_1">#REF!</definedName>
    <definedName name="BRITAS" localSheetId="1">#REF!</definedName>
    <definedName name="BRITAS" localSheetId="2">#REF!</definedName>
    <definedName name="BRITAS">#REF!</definedName>
    <definedName name="carlos" localSheetId="1">'[2]PLANILHA DE QUANT. E CUSTOS A'!#REF!</definedName>
    <definedName name="carlos" localSheetId="2">'[2]PLANILHA DE QUANT. E CUSTOS A'!#REF!</definedName>
    <definedName name="carlos">'[2]PLANILHA DE QUANT. E CUSTOS A'!#REF!</definedName>
    <definedName name="CCCCCCCCCCCCCCCCC" localSheetId="1">#REF!</definedName>
    <definedName name="CCCCCCCCCCCCCCCCC" localSheetId="2">#REF!</definedName>
    <definedName name="CCCCCCCCCCCCCCCCC">#REF!</definedName>
    <definedName name="ciclopico" localSheetId="1">[6]MEMORIAL!#REF!</definedName>
    <definedName name="ciclopico" localSheetId="2">[6]MEMORIAL!#REF!</definedName>
    <definedName name="ciclopico">[6]MEMORIAL!#REF!</definedName>
    <definedName name="ciclopico_1" localSheetId="1">[6]MEMORIAL!#REF!</definedName>
    <definedName name="ciclopico_1" localSheetId="2">[6]MEMORIAL!#REF!</definedName>
    <definedName name="ciclopico_1">[6]MEMORIAL!#REF!</definedName>
    <definedName name="COMPLETO" localSheetId="1">#REF!</definedName>
    <definedName name="COMPLETO" localSheetId="2">#REF!</definedName>
    <definedName name="COMPLETO">#REF!</definedName>
    <definedName name="COMPOSICAO01" localSheetId="1">#REF!</definedName>
    <definedName name="COMPOSICAO01" localSheetId="2">#REF!</definedName>
    <definedName name="COMPOSICAO01">#REF!</definedName>
    <definedName name="COMPOSIÇÃO01" localSheetId="1">#REF!</definedName>
    <definedName name="COMPOSIÇÃO01" localSheetId="2">#REF!</definedName>
    <definedName name="COMPOSIÇÃO01">#REF!</definedName>
    <definedName name="COMPOSICAO01_1" localSheetId="1">#REF!</definedName>
    <definedName name="COMPOSICAO01_1" localSheetId="2">#REF!</definedName>
    <definedName name="COMPOSICAO01_1">#REF!</definedName>
    <definedName name="COMPOSICAO02" localSheetId="1">#REF!</definedName>
    <definedName name="COMPOSICAO02" localSheetId="2">#REF!</definedName>
    <definedName name="COMPOSICAO02">#REF!</definedName>
    <definedName name="COMPOSICAO02_1" localSheetId="1">#REF!</definedName>
    <definedName name="COMPOSICAO02_1" localSheetId="2">#REF!</definedName>
    <definedName name="COMPOSICAO02_1">#REF!</definedName>
    <definedName name="concciclo" localSheetId="1">#REF!</definedName>
    <definedName name="concciclo" localSheetId="2">#REF!</definedName>
    <definedName name="concciclo">#REF!</definedName>
    <definedName name="concreto" localSheetId="1">#REF!</definedName>
    <definedName name="concreto" localSheetId="2">#REF!</definedName>
    <definedName name="concreto">#REF!</definedName>
    <definedName name="Construtora" localSheetId="1">#REF!</definedName>
    <definedName name="Construtora" localSheetId="2">#REF!</definedName>
    <definedName name="Construtora">#REF!</definedName>
    <definedName name="CSA" localSheetId="1">#REF!</definedName>
    <definedName name="CSA" localSheetId="2">#REF!</definedName>
    <definedName name="CSA">#REF!</definedName>
    <definedName name="CSA_1" localSheetId="1">#REF!</definedName>
    <definedName name="CSA_1" localSheetId="2">#REF!</definedName>
    <definedName name="CSA_1">#REF!</definedName>
    <definedName name="CSPP" localSheetId="1">#REF!</definedName>
    <definedName name="CSPP" localSheetId="2">#REF!</definedName>
    <definedName name="CSPP">#REF!</definedName>
    <definedName name="CSPP_1" localSheetId="1">#REF!</definedName>
    <definedName name="CSPP_1" localSheetId="2">#REF!</definedName>
    <definedName name="CSPP_1">#REF!</definedName>
    <definedName name="DASDA" localSheetId="1">#REF!</definedName>
    <definedName name="DASDA" localSheetId="2">#REF!</definedName>
    <definedName name="DASDA">#REF!</definedName>
    <definedName name="dat" localSheetId="1">#REF!</definedName>
    <definedName name="dat" localSheetId="2">#REF!</definedName>
    <definedName name="dat">#REF!</definedName>
    <definedName name="DATA" localSheetId="1">#REF!</definedName>
    <definedName name="DATA" localSheetId="2">#REF!</definedName>
    <definedName name="DATA">#REF!</definedName>
    <definedName name="DATA1" localSheetId="1">#REF!</definedName>
    <definedName name="DATA1" localSheetId="2">#REF!</definedName>
    <definedName name="DATA1">#REF!</definedName>
    <definedName name="dataf" localSheetId="1">#REF!</definedName>
    <definedName name="dataf" localSheetId="2">#REF!</definedName>
    <definedName name="dataf">#REF!</definedName>
    <definedName name="dd" localSheetId="1">#REF!</definedName>
    <definedName name="dd" localSheetId="2">#REF!</definedName>
    <definedName name="dd">#REF!</definedName>
    <definedName name="DEFOFO" localSheetId="1">#REF!</definedName>
    <definedName name="DEFOFO" localSheetId="2">#REF!</definedName>
    <definedName name="DEFOFO">#REF!</definedName>
    <definedName name="DEFOFO100" localSheetId="1">#REF!</definedName>
    <definedName name="DEFOFO100" localSheetId="2">#REF!</definedName>
    <definedName name="DEFOFO100">#REF!</definedName>
    <definedName name="DEFOFO150" localSheetId="1">#REF!</definedName>
    <definedName name="DEFOFO150" localSheetId="2">#REF!</definedName>
    <definedName name="DEFOFO150">#REF!</definedName>
    <definedName name="DEFOFO200" localSheetId="1">#REF!</definedName>
    <definedName name="DEFOFO200" localSheetId="2">#REF!</definedName>
    <definedName name="DEFOFO200">#REF!</definedName>
    <definedName name="DEFOFO250" localSheetId="1">#REF!</definedName>
    <definedName name="DEFOFO250" localSheetId="2">#REF!</definedName>
    <definedName name="DEFOFO250">#REF!</definedName>
    <definedName name="DEFOFO300" localSheetId="1">#REF!</definedName>
    <definedName name="DEFOFO300" localSheetId="2">#REF!</definedName>
    <definedName name="DEFOFO300">#REF!</definedName>
    <definedName name="DESTERRO" localSheetId="1">#REF!</definedName>
    <definedName name="DESTERRO" localSheetId="2">#REF!</definedName>
    <definedName name="DESTERRO">#REF!</definedName>
    <definedName name="dois" localSheetId="1">#REF!</definedName>
    <definedName name="dois" localSheetId="2">#REF!</definedName>
    <definedName name="dois">#REF!</definedName>
    <definedName name="dre" localSheetId="1">#REF!</definedName>
    <definedName name="dre" localSheetId="2">#REF!</definedName>
    <definedName name="dre">#REF!</definedName>
    <definedName name="DREN" localSheetId="1">#REF!</definedName>
    <definedName name="DREN" localSheetId="2">#REF!</definedName>
    <definedName name="DREN">#REF!</definedName>
    <definedName name="drenag" localSheetId="1">#REF!</definedName>
    <definedName name="drenag" localSheetId="2">#REF!</definedName>
    <definedName name="drenag">#REF!</definedName>
    <definedName name="DRENAGEM" localSheetId="1">#REF!</definedName>
    <definedName name="DRENAGEM" localSheetId="2">#REF!</definedName>
    <definedName name="DRENAGEM">#REF!</definedName>
    <definedName name="DSDS">("$#REF!.$A$1:$H$65184~$#REF!.$A$1:$AMJ$14)))))))")</definedName>
    <definedName name="dsef" localSheetId="1">[3]!PassaExtenso</definedName>
    <definedName name="dsef" localSheetId="2">[3]!PassaExtenso</definedName>
    <definedName name="dsef">[3]!PassaExtenso</definedName>
    <definedName name="DUDU" localSheetId="1">'[7]Rede de Distribuição de Água'!#REF!</definedName>
    <definedName name="DUDU" localSheetId="2">'[7]Rede de Distribuição de Água'!#REF!</definedName>
    <definedName name="DUDU">'[7]Rede de Distribuição de Água'!#REF!</definedName>
    <definedName name="E" localSheetId="1">#REF!</definedName>
    <definedName name="E" localSheetId="2">#REF!</definedName>
    <definedName name="E">#REF!</definedName>
    <definedName name="EED" localSheetId="1">[3]!PassaExtenso</definedName>
    <definedName name="EED" localSheetId="2">[3]!PassaExtenso</definedName>
    <definedName name="EED">[3]!PassaExtenso</definedName>
    <definedName name="EEE" localSheetId="1">#REF!</definedName>
    <definedName name="EEE" localSheetId="2">#REF!</definedName>
    <definedName name="EEE">#REF!</definedName>
    <definedName name="EEEEEEEEEEEEEEEEEE" localSheetId="1">#REF!</definedName>
    <definedName name="EEEEEEEEEEEEEEEEEE" localSheetId="2">#REF!</definedName>
    <definedName name="EEEEEEEEEEEEEEEEEE">#REF!</definedName>
    <definedName name="EFR" localSheetId="1">[3]!PassaExtenso</definedName>
    <definedName name="EFR" localSheetId="2">[3]!PassaExtenso</definedName>
    <definedName name="EFR">[3]!PassaExtenso</definedName>
    <definedName name="eng" localSheetId="1">#REF!</definedName>
    <definedName name="eng" localSheetId="2">#REF!</definedName>
    <definedName name="eng">#REF!</definedName>
    <definedName name="Eng.º_Const" localSheetId="1">#REF!</definedName>
    <definedName name="Eng.º_Const" localSheetId="2">#REF!</definedName>
    <definedName name="Eng.º_Const">#REF!</definedName>
    <definedName name="Eng.º_Super" localSheetId="1">#REF!</definedName>
    <definedName name="Eng.º_Super" localSheetId="2">#REF!</definedName>
    <definedName name="Eng.º_Super">#REF!</definedName>
    <definedName name="ER" localSheetId="1">[3]!PassaExtenso</definedName>
    <definedName name="ER" localSheetId="2">[3]!PassaExtenso</definedName>
    <definedName name="ER">[3]!PassaExtenso</definedName>
    <definedName name="ewq" localSheetId="1">[3]!PassaExtenso</definedName>
    <definedName name="ewq" localSheetId="2">[3]!PassaExtenso</definedName>
    <definedName name="ewq">[3]!PassaExtenso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" localSheetId="1">#REF!</definedName>
    <definedName name="Excel_BuiltIn__FilterDatabase_10" localSheetId="2">#REF!</definedName>
    <definedName name="Excel_BuiltIn__FilterDatabase_10">#REF!</definedName>
    <definedName name="Excel_BuiltIn__FilterDatabase_10_12" localSheetId="1">#REF!</definedName>
    <definedName name="Excel_BuiltIn__FilterDatabase_10_12" localSheetId="2">#REF!</definedName>
    <definedName name="Excel_BuiltIn__FilterDatabase_10_12">#REF!</definedName>
    <definedName name="Excel_BuiltIn__FilterDatabase_3" localSheetId="1">#REF!</definedName>
    <definedName name="Excel_BuiltIn__FilterDatabase_3" localSheetId="2">#REF!</definedName>
    <definedName name="Excel_BuiltIn__FilterDatabase_3">#REF!</definedName>
    <definedName name="Excel_BuiltIn__FilterDatabase_3_1" localSheetId="1">#REF!</definedName>
    <definedName name="Excel_BuiltIn__FilterDatabase_3_1" localSheetId="2">#REF!</definedName>
    <definedName name="Excel_BuiltIn__FilterDatabase_3_1">#REF!</definedName>
    <definedName name="Excel_BuiltIn__FilterDatabase_3_4" localSheetId="1">#REF!</definedName>
    <definedName name="Excel_BuiltIn__FilterDatabase_3_4" localSheetId="2">#REF!</definedName>
    <definedName name="Excel_BuiltIn__FilterDatabase_3_4">#REF!</definedName>
    <definedName name="Excel_BuiltIn__FilterDatabase_4_1" localSheetId="1">'[8]Orientaçao Terraplenagem'!#REF!</definedName>
    <definedName name="Excel_BuiltIn__FilterDatabase_4_1" localSheetId="2">'[8]Orientaçao Terraplenagem'!#REF!</definedName>
    <definedName name="Excel_BuiltIn__FilterDatabase_4_1">'[8]Orientaçao Terraplenagem'!#REF!</definedName>
    <definedName name="Excel_BuiltIn__FilterDatabase_4_10" localSheetId="1">'[9]Orientaçao Terraplenagem'!#REF!</definedName>
    <definedName name="Excel_BuiltIn__FilterDatabase_4_10" localSheetId="2">'[9]Orientaçao Terraplenagem'!#REF!</definedName>
    <definedName name="Excel_BuiltIn__FilterDatabase_4_10">'[9]Orientaçao Terraplenagem'!#REF!</definedName>
    <definedName name="Excel_BuiltIn__FilterDatabase_7">"$Terraplenagem.$#REF!$#REF!:$#REF!$#REF!"</definedName>
    <definedName name="Excel_BuiltIn__FilterDatabase_8">"$#REF!.$#REF!$#REF!:$#REF!$#REF!"</definedName>
    <definedName name="Excel_BuiltIn__FilterDatabase_9">"$#REF!.$#REF!$#REF!:$#REF!$#REF!"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1_1" localSheetId="1">#REF!</definedName>
    <definedName name="Excel_BuiltIn_Print_Area_1_1" localSheetId="2">#REF!</definedName>
    <definedName name="Excel_BuiltIn_Print_Area_1_1">#REF!</definedName>
    <definedName name="Excel_BuiltIn_Print_Area_1_1_1" localSheetId="1">#REF!</definedName>
    <definedName name="Excel_BuiltIn_Print_Area_1_1_1" localSheetId="2">#REF!</definedName>
    <definedName name="Excel_BuiltIn_Print_Area_1_1_1">#REF!</definedName>
    <definedName name="Excel_BuiltIn_Print_Area_10_1" localSheetId="1">#REF!</definedName>
    <definedName name="Excel_BuiltIn_Print_Area_10_1" localSheetId="2">#REF!</definedName>
    <definedName name="Excel_BuiltIn_Print_Area_10_1">#REF!</definedName>
    <definedName name="Excel_BuiltIn_Print_Area_11_1" localSheetId="1">#REF!</definedName>
    <definedName name="Excel_BuiltIn_Print_Area_11_1" localSheetId="2">#REF!</definedName>
    <definedName name="Excel_BuiltIn_Print_Area_11_1">#REF!</definedName>
    <definedName name="Excel_BuiltIn_Print_Area_11_1_1" localSheetId="1">#REF!</definedName>
    <definedName name="Excel_BuiltIn_Print_Area_11_1_1" localSheetId="2">#REF!</definedName>
    <definedName name="Excel_BuiltIn_Print_Area_11_1_1">#REF!</definedName>
    <definedName name="Excel_BuiltIn_Print_Area_11_1_1_1" localSheetId="1">#REF!</definedName>
    <definedName name="Excel_BuiltIn_Print_Area_11_1_1_1" localSheetId="2">#REF!</definedName>
    <definedName name="Excel_BuiltIn_Print_Area_11_1_1_1">#REF!</definedName>
    <definedName name="Excel_BuiltIn_Print_Area_12_1" localSheetId="1">#REF!</definedName>
    <definedName name="Excel_BuiltIn_Print_Area_12_1" localSheetId="2">#REF!</definedName>
    <definedName name="Excel_BuiltIn_Print_Area_12_1">#REF!</definedName>
    <definedName name="Excel_BuiltIn_Print_Area_12_1_1" localSheetId="1">#REF!</definedName>
    <definedName name="Excel_BuiltIn_Print_Area_12_1_1" localSheetId="2">#REF!</definedName>
    <definedName name="Excel_BuiltIn_Print_Area_12_1_1">#REF!</definedName>
    <definedName name="Excel_BuiltIn_Print_Area_13_1" localSheetId="1">#REF!</definedName>
    <definedName name="Excel_BuiltIn_Print_Area_13_1" localSheetId="2">#REF!</definedName>
    <definedName name="Excel_BuiltIn_Print_Area_13_1">#REF!</definedName>
    <definedName name="Excel_BuiltIn_Print_Area_14_1" localSheetId="1">#REF!</definedName>
    <definedName name="Excel_BuiltIn_Print_Area_14_1" localSheetId="2">#REF!</definedName>
    <definedName name="Excel_BuiltIn_Print_Area_14_1">#REF!</definedName>
    <definedName name="Excel_BuiltIn_Print_Area_15" localSheetId="1">#REF!</definedName>
    <definedName name="Excel_BuiltIn_Print_Area_15" localSheetId="2">#REF!</definedName>
    <definedName name="Excel_BuiltIn_Print_Area_15">#REF!</definedName>
    <definedName name="Excel_BuiltIn_Print_Area_16" localSheetId="1">#REF!</definedName>
    <definedName name="Excel_BuiltIn_Print_Area_16" localSheetId="2">#REF!</definedName>
    <definedName name="Excel_BuiltIn_Print_Area_16">#REF!</definedName>
    <definedName name="Excel_BuiltIn_Print_Area_17" localSheetId="1">#REF!</definedName>
    <definedName name="Excel_BuiltIn_Print_Area_17" localSheetId="2">#REF!</definedName>
    <definedName name="Excel_BuiltIn_Print_Area_17">#REF!</definedName>
    <definedName name="Excel_BuiltIn_Print_Area_18" localSheetId="1">#REF!</definedName>
    <definedName name="Excel_BuiltIn_Print_Area_18" localSheetId="2">#REF!</definedName>
    <definedName name="Excel_BuiltIn_Print_Area_18">#REF!</definedName>
    <definedName name="Excel_BuiltIn_Print_Area_19" localSheetId="1">#REF!</definedName>
    <definedName name="Excel_BuiltIn_Print_Area_19" localSheetId="2">#REF!</definedName>
    <definedName name="Excel_BuiltIn_Print_Area_19">#REF!</definedName>
    <definedName name="Excel_BuiltIn_Print_Area_2_1" localSheetId="1">#REF!</definedName>
    <definedName name="Excel_BuiltIn_Print_Area_2_1" localSheetId="2">#REF!</definedName>
    <definedName name="Excel_BuiltIn_Print_Area_2_1">#REF!</definedName>
    <definedName name="Excel_BuiltIn_Print_Area_20" localSheetId="1">#REF!</definedName>
    <definedName name="Excel_BuiltIn_Print_Area_20" localSheetId="2">#REF!</definedName>
    <definedName name="Excel_BuiltIn_Print_Area_20">#REF!</definedName>
    <definedName name="Excel_BuiltIn_Print_Area_20_1" localSheetId="1">#REF!</definedName>
    <definedName name="Excel_BuiltIn_Print_Area_20_1" localSheetId="2">#REF!</definedName>
    <definedName name="Excel_BuiltIn_Print_Area_20_1">#REF!</definedName>
    <definedName name="Excel_BuiltIn_Print_Area_21" localSheetId="1">#REF!</definedName>
    <definedName name="Excel_BuiltIn_Print_Area_21" localSheetId="2">#REF!</definedName>
    <definedName name="Excel_BuiltIn_Print_Area_21">#REF!</definedName>
    <definedName name="Excel_BuiltIn_Print_Area_22" localSheetId="1">#REF!</definedName>
    <definedName name="Excel_BuiltIn_Print_Area_22" localSheetId="2">#REF!</definedName>
    <definedName name="Excel_BuiltIn_Print_Area_22">#REF!</definedName>
    <definedName name="Excel_BuiltIn_Print_Area_23" localSheetId="1">#REF!</definedName>
    <definedName name="Excel_BuiltIn_Print_Area_23" localSheetId="2">#REF!</definedName>
    <definedName name="Excel_BuiltIn_Print_Area_23">#REF!</definedName>
    <definedName name="Excel_BuiltIn_Print_Area_24" localSheetId="1">#REF!</definedName>
    <definedName name="Excel_BuiltIn_Print_Area_24" localSheetId="2">#REF!</definedName>
    <definedName name="Excel_BuiltIn_Print_Area_24">#REF!</definedName>
    <definedName name="Excel_BuiltIn_Print_Area_24_1" localSheetId="1">#REF!</definedName>
    <definedName name="Excel_BuiltIn_Print_Area_24_1" localSheetId="2">#REF!</definedName>
    <definedName name="Excel_BuiltIn_Print_Area_24_1">#REF!</definedName>
    <definedName name="Excel_BuiltIn_Print_Area_25" localSheetId="1">#REF!</definedName>
    <definedName name="Excel_BuiltIn_Print_Area_25" localSheetId="2">#REF!</definedName>
    <definedName name="Excel_BuiltIn_Print_Area_25">#REF!</definedName>
    <definedName name="Excel_BuiltIn_Print_Area_26" localSheetId="1">#REF!</definedName>
    <definedName name="Excel_BuiltIn_Print_Area_26" localSheetId="2">#REF!</definedName>
    <definedName name="Excel_BuiltIn_Print_Area_26">#REF!</definedName>
    <definedName name="Excel_BuiltIn_Print_Area_27" localSheetId="1">#REF!</definedName>
    <definedName name="Excel_BuiltIn_Print_Area_27" localSheetId="2">#REF!</definedName>
    <definedName name="Excel_BuiltIn_Print_Area_27">#REF!</definedName>
    <definedName name="Excel_BuiltIn_Print_Area_28" localSheetId="1">#REF!</definedName>
    <definedName name="Excel_BuiltIn_Print_Area_28" localSheetId="2">#REF!</definedName>
    <definedName name="Excel_BuiltIn_Print_Area_28">#REF!</definedName>
    <definedName name="Excel_BuiltIn_Print_Area_29" localSheetId="1">#REF!</definedName>
    <definedName name="Excel_BuiltIn_Print_Area_29" localSheetId="2">#REF!</definedName>
    <definedName name="Excel_BuiltIn_Print_Area_29">#REF!</definedName>
    <definedName name="Excel_BuiltIn_Print_Area_3">"$#REF!.$A$1:$H$316"</definedName>
    <definedName name="Excel_BuiltIn_Print_Area_3_1" localSheetId="1">#REF!</definedName>
    <definedName name="Excel_BuiltIn_Print_Area_3_1" localSheetId="2">#REF!</definedName>
    <definedName name="Excel_BuiltIn_Print_Area_3_1">#REF!</definedName>
    <definedName name="Excel_BuiltIn_Print_Area_3_1_1" localSheetId="1">#REF!</definedName>
    <definedName name="Excel_BuiltIn_Print_Area_3_1_1" localSheetId="2">#REF!</definedName>
    <definedName name="Excel_BuiltIn_Print_Area_3_1_1">#REF!</definedName>
    <definedName name="Excel_BuiltIn_Print_Area_30" localSheetId="1">#REF!</definedName>
    <definedName name="Excel_BuiltIn_Print_Area_30" localSheetId="2">#REF!</definedName>
    <definedName name="Excel_BuiltIn_Print_Area_30">#REF!</definedName>
    <definedName name="Excel_BuiltIn_Print_Area_31" localSheetId="1">#REF!</definedName>
    <definedName name="Excel_BuiltIn_Print_Area_31" localSheetId="2">#REF!</definedName>
    <definedName name="Excel_BuiltIn_Print_Area_31">#REF!</definedName>
    <definedName name="Excel_BuiltIn_Print_Area_32" localSheetId="1">#REF!</definedName>
    <definedName name="Excel_BuiltIn_Print_Area_32" localSheetId="2">#REF!</definedName>
    <definedName name="Excel_BuiltIn_Print_Area_32">#REF!</definedName>
    <definedName name="Excel_BuiltIn_Print_Area_33" localSheetId="1">#REF!</definedName>
    <definedName name="Excel_BuiltIn_Print_Area_33" localSheetId="2">#REF!</definedName>
    <definedName name="Excel_BuiltIn_Print_Area_33">#REF!</definedName>
    <definedName name="Excel_BuiltIn_Print_Area_34" localSheetId="1">#REF!</definedName>
    <definedName name="Excel_BuiltIn_Print_Area_34" localSheetId="2">#REF!</definedName>
    <definedName name="Excel_BuiltIn_Print_Area_34">#REF!</definedName>
    <definedName name="Excel_BuiltIn_Print_Area_35" localSheetId="1">#REF!</definedName>
    <definedName name="Excel_BuiltIn_Print_Area_35" localSheetId="2">#REF!</definedName>
    <definedName name="Excel_BuiltIn_Print_Area_35">#REF!</definedName>
    <definedName name="Excel_BuiltIn_Print_Area_36" localSheetId="1">#REF!</definedName>
    <definedName name="Excel_BuiltIn_Print_Area_36" localSheetId="2">#REF!</definedName>
    <definedName name="Excel_BuiltIn_Print_Area_36">#REF!</definedName>
    <definedName name="Excel_BuiltIn_Print_Area_37" localSheetId="1">#REF!</definedName>
    <definedName name="Excel_BuiltIn_Print_Area_37" localSheetId="2">#REF!</definedName>
    <definedName name="Excel_BuiltIn_Print_Area_37">#REF!</definedName>
    <definedName name="Excel_BuiltIn_Print_Area_38" localSheetId="1">#REF!</definedName>
    <definedName name="Excel_BuiltIn_Print_Area_38" localSheetId="2">#REF!</definedName>
    <definedName name="Excel_BuiltIn_Print_Area_38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4_1" localSheetId="1">#REF!</definedName>
    <definedName name="Excel_BuiltIn_Print_Area_4_1" localSheetId="2">#REF!</definedName>
    <definedName name="Excel_BuiltIn_Print_Area_4_1">#REF!</definedName>
    <definedName name="Excel_BuiltIn_Print_Area_4_1_1">"$#REF!.$A$3:$BN$276"</definedName>
    <definedName name="Excel_BuiltIn_Print_Area_5">"$#REF!.$A$1:$H$302"</definedName>
    <definedName name="Excel_BuiltIn_Print_Area_5_1" localSheetId="1">#REF!</definedName>
    <definedName name="Excel_BuiltIn_Print_Area_5_1" localSheetId="2">#REF!</definedName>
    <definedName name="Excel_BuiltIn_Print_Area_5_1">#REF!</definedName>
    <definedName name="Excel_BuiltIn_Print_Area_5_1_1" localSheetId="1">#REF!</definedName>
    <definedName name="Excel_BuiltIn_Print_Area_5_1_1" localSheetId="2">#REF!</definedName>
    <definedName name="Excel_BuiltIn_Print_Area_5_1_1">#REF!</definedName>
    <definedName name="Excel_BuiltIn_Print_Area_5_1_1_1" localSheetId="1">#REF!</definedName>
    <definedName name="Excel_BuiltIn_Print_Area_5_1_1_1" localSheetId="2">#REF!</definedName>
    <definedName name="Excel_BuiltIn_Print_Area_5_1_1_1">#REF!</definedName>
    <definedName name="Excel_BuiltIn_Print_Area_6">"$#REF!.$A$1:$X$14"</definedName>
    <definedName name="Excel_BuiltIn_Print_Area_6_1" localSheetId="1">#REF!</definedName>
    <definedName name="Excel_BuiltIn_Print_Area_6_1" localSheetId="2">#REF!</definedName>
    <definedName name="Excel_BuiltIn_Print_Area_6_1">#REF!</definedName>
    <definedName name="Excel_BuiltIn_Print_Area_6_1_1" localSheetId="1">#REF!</definedName>
    <definedName name="Excel_BuiltIn_Print_Area_6_1_1" localSheetId="2">#REF!</definedName>
    <definedName name="Excel_BuiltIn_Print_Area_6_1_1">#REF!</definedName>
    <definedName name="Excel_BuiltIn_Print_Area_7">"$#REF!.$A$1:$G$30"</definedName>
    <definedName name="Excel_BuiltIn_Print_Area_7_1" localSheetId="1">#REF!</definedName>
    <definedName name="Excel_BuiltIn_Print_Area_7_1" localSheetId="2">#REF!</definedName>
    <definedName name="Excel_BuiltIn_Print_Area_7_1">#REF!</definedName>
    <definedName name="Excel_BuiltIn_Print_Area_7_1_1" localSheetId="1">#REF!</definedName>
    <definedName name="Excel_BuiltIn_Print_Area_7_1_1" localSheetId="2">#REF!</definedName>
    <definedName name="Excel_BuiltIn_Print_Area_7_1_1">#REF!</definedName>
    <definedName name="Excel_BuiltIn_Print_Area_8_1" localSheetId="1">#REF!</definedName>
    <definedName name="Excel_BuiltIn_Print_Area_8_1" localSheetId="2">#REF!</definedName>
    <definedName name="Excel_BuiltIn_Print_Area_8_1">#REF!</definedName>
    <definedName name="Excel_BuiltIn_Print_Area_9_1" localSheetId="1">#REF!</definedName>
    <definedName name="Excel_BuiltIn_Print_Area_9_1" localSheetId="2">#REF!</definedName>
    <definedName name="Excel_BuiltIn_Print_Area_9_1">#REF!</definedName>
    <definedName name="Excel_BuiltIn_Print_Area_9_1_1" localSheetId="1">#REF!</definedName>
    <definedName name="Excel_BuiltIn_Print_Area_9_1_1" localSheetId="2">#REF!</definedName>
    <definedName name="Excel_BuiltIn_Print_Area_9_1_1">#REF!</definedName>
    <definedName name="Excel_BuiltIn_Print_Titles_1" localSheetId="1">#REF!</definedName>
    <definedName name="Excel_BuiltIn_Print_Titles_1" localSheetId="2">#REF!</definedName>
    <definedName name="Excel_BuiltIn_Print_Titles_1">#REF!</definedName>
    <definedName name="Excel_BuiltIn_Print_Titles_1_1" localSheetId="1">#REF!</definedName>
    <definedName name="Excel_BuiltIn_Print_Titles_1_1" localSheetId="2">#REF!</definedName>
    <definedName name="Excel_BuiltIn_Print_Titles_1_1">#REF!</definedName>
    <definedName name="Excel_BuiltIn_Print_Titles_10" localSheetId="1">#REF!</definedName>
    <definedName name="Excel_BuiltIn_Print_Titles_10" localSheetId="2">#REF!</definedName>
    <definedName name="Excel_BuiltIn_Print_Titles_10">#REF!</definedName>
    <definedName name="Excel_BuiltIn_Print_Titles_11" localSheetId="1">#REF!</definedName>
    <definedName name="Excel_BuiltIn_Print_Titles_11" localSheetId="2">#REF!</definedName>
    <definedName name="Excel_BuiltIn_Print_Titles_11">#REF!</definedName>
    <definedName name="Excel_BuiltIn_Print_Titles_12" localSheetId="1">#REF!</definedName>
    <definedName name="Excel_BuiltIn_Print_Titles_12" localSheetId="2">#REF!</definedName>
    <definedName name="Excel_BuiltIn_Print_Titles_12">#REF!</definedName>
    <definedName name="Excel_BuiltIn_Print_Titles_13" localSheetId="1">#REF!</definedName>
    <definedName name="Excel_BuiltIn_Print_Titles_13" localSheetId="2">#REF!</definedName>
    <definedName name="Excel_BuiltIn_Print_Titles_13">#REF!</definedName>
    <definedName name="Excel_BuiltIn_Print_Titles_14" localSheetId="1">#REF!</definedName>
    <definedName name="Excel_BuiltIn_Print_Titles_14" localSheetId="2">#REF!</definedName>
    <definedName name="Excel_BuiltIn_Print_Titles_14">#REF!</definedName>
    <definedName name="Excel_BuiltIn_Print_Titles_15" localSheetId="1">#REF!</definedName>
    <definedName name="Excel_BuiltIn_Print_Titles_15" localSheetId="2">#REF!</definedName>
    <definedName name="Excel_BuiltIn_Print_Titles_15">#REF!</definedName>
    <definedName name="Excel_BuiltIn_Print_Titles_16" localSheetId="1">#REF!</definedName>
    <definedName name="Excel_BuiltIn_Print_Titles_16" localSheetId="2">#REF!</definedName>
    <definedName name="Excel_BuiltIn_Print_Titles_16">#REF!</definedName>
    <definedName name="Excel_BuiltIn_Print_Titles_17" localSheetId="1">#REF!</definedName>
    <definedName name="Excel_BuiltIn_Print_Titles_17" localSheetId="2">#REF!</definedName>
    <definedName name="Excel_BuiltIn_Print_Titles_17">#REF!</definedName>
    <definedName name="Excel_BuiltIn_Print_Titles_18" localSheetId="1">#REF!</definedName>
    <definedName name="Excel_BuiltIn_Print_Titles_18" localSheetId="2">#REF!</definedName>
    <definedName name="Excel_BuiltIn_Print_Titles_18">#REF!</definedName>
    <definedName name="Excel_BuiltIn_Print_Titles_19" localSheetId="1">#REF!</definedName>
    <definedName name="Excel_BuiltIn_Print_Titles_19" localSheetId="2">#REF!</definedName>
    <definedName name="Excel_BuiltIn_Print_Titles_19">#REF!</definedName>
    <definedName name="Excel_BuiltIn_Print_Titles_2" localSheetId="1">(#REF!,#REF!)</definedName>
    <definedName name="Excel_BuiltIn_Print_Titles_2" localSheetId="2">(#REF!,#REF!)</definedName>
    <definedName name="Excel_BuiltIn_Print_Titles_2">(#REF!,#REF!)</definedName>
    <definedName name="Excel_BuiltIn_Print_Titles_2_1" localSheetId="1">#REF!</definedName>
    <definedName name="Excel_BuiltIn_Print_Titles_2_1" localSheetId="2">#REF!</definedName>
    <definedName name="Excel_BuiltIn_Print_Titles_2_1">#REF!</definedName>
    <definedName name="Excel_BuiltIn_Print_Titles_20" localSheetId="1">#REF!</definedName>
    <definedName name="Excel_BuiltIn_Print_Titles_20" localSheetId="2">#REF!</definedName>
    <definedName name="Excel_BuiltIn_Print_Titles_20">#REF!</definedName>
    <definedName name="Excel_BuiltIn_Print_Titles_21" localSheetId="1">#REF!</definedName>
    <definedName name="Excel_BuiltIn_Print_Titles_21" localSheetId="2">#REF!</definedName>
    <definedName name="Excel_BuiltIn_Print_Titles_21">#REF!</definedName>
    <definedName name="Excel_BuiltIn_Print_Titles_22" localSheetId="1">#REF!</definedName>
    <definedName name="Excel_BuiltIn_Print_Titles_22" localSheetId="2">#REF!</definedName>
    <definedName name="Excel_BuiltIn_Print_Titles_22">#REF!</definedName>
    <definedName name="Excel_BuiltIn_Print_Titles_23" localSheetId="1">#REF!</definedName>
    <definedName name="Excel_BuiltIn_Print_Titles_23" localSheetId="2">#REF!</definedName>
    <definedName name="Excel_BuiltIn_Print_Titles_23">#REF!</definedName>
    <definedName name="Excel_BuiltIn_Print_Titles_24" localSheetId="1">#REF!</definedName>
    <definedName name="Excel_BuiltIn_Print_Titles_24" localSheetId="2">#REF!</definedName>
    <definedName name="Excel_BuiltIn_Print_Titles_24">#REF!</definedName>
    <definedName name="Excel_BuiltIn_Print_Titles_25" localSheetId="1">#REF!</definedName>
    <definedName name="Excel_BuiltIn_Print_Titles_25" localSheetId="2">#REF!</definedName>
    <definedName name="Excel_BuiltIn_Print_Titles_25">#REF!</definedName>
    <definedName name="Excel_BuiltIn_Print_Titles_26" localSheetId="1">#REF!</definedName>
    <definedName name="Excel_BuiltIn_Print_Titles_26" localSheetId="2">#REF!</definedName>
    <definedName name="Excel_BuiltIn_Print_Titles_26">#REF!</definedName>
    <definedName name="Excel_BuiltIn_Print_Titles_27" localSheetId="1">#REF!</definedName>
    <definedName name="Excel_BuiltIn_Print_Titles_27" localSheetId="2">#REF!</definedName>
    <definedName name="Excel_BuiltIn_Print_Titles_27">#REF!</definedName>
    <definedName name="Excel_BuiltIn_Print_Titles_28" localSheetId="1">#REF!</definedName>
    <definedName name="Excel_BuiltIn_Print_Titles_28" localSheetId="2">#REF!</definedName>
    <definedName name="Excel_BuiltIn_Print_Titles_28">#REF!</definedName>
    <definedName name="Excel_BuiltIn_Print_Titles_29" localSheetId="1">#REF!</definedName>
    <definedName name="Excel_BuiltIn_Print_Titles_29" localSheetId="2">#REF!</definedName>
    <definedName name="Excel_BuiltIn_Print_Titles_29">#REF!</definedName>
    <definedName name="Excel_BuiltIn_Print_Titles_3" localSheetId="1">#REF!</definedName>
    <definedName name="Excel_BuiltIn_Print_Titles_3" localSheetId="2">#REF!</definedName>
    <definedName name="Excel_BuiltIn_Print_Titles_3">#REF!</definedName>
    <definedName name="Excel_BuiltIn_Print_Titles_3_1" localSheetId="1">#REF!</definedName>
    <definedName name="Excel_BuiltIn_Print_Titles_3_1" localSheetId="2">#REF!</definedName>
    <definedName name="Excel_BuiltIn_Print_Titles_3_1">#REF!</definedName>
    <definedName name="Excel_BuiltIn_Print_Titles_3_1_1" localSheetId="1">#REF!</definedName>
    <definedName name="Excel_BuiltIn_Print_Titles_3_1_1" localSheetId="2">#REF!</definedName>
    <definedName name="Excel_BuiltIn_Print_Titles_3_1_1">#REF!</definedName>
    <definedName name="Excel_BuiltIn_Print_Titles_30" localSheetId="1">#REF!</definedName>
    <definedName name="Excel_BuiltIn_Print_Titles_30" localSheetId="2">#REF!</definedName>
    <definedName name="Excel_BuiltIn_Print_Titles_30">#REF!</definedName>
    <definedName name="Excel_BuiltIn_Print_Titles_31" localSheetId="1">#REF!</definedName>
    <definedName name="Excel_BuiltIn_Print_Titles_31" localSheetId="2">#REF!</definedName>
    <definedName name="Excel_BuiltIn_Print_Titles_31">#REF!</definedName>
    <definedName name="Excel_BuiltIn_Print_Titles_32" localSheetId="1">#REF!</definedName>
    <definedName name="Excel_BuiltIn_Print_Titles_32" localSheetId="2">#REF!</definedName>
    <definedName name="Excel_BuiltIn_Print_Titles_32">#REF!</definedName>
    <definedName name="Excel_BuiltIn_Print_Titles_33" localSheetId="1">#REF!</definedName>
    <definedName name="Excel_BuiltIn_Print_Titles_33" localSheetId="2">#REF!</definedName>
    <definedName name="Excel_BuiltIn_Print_Titles_33">#REF!</definedName>
    <definedName name="Excel_BuiltIn_Print_Titles_34" localSheetId="1">#REF!</definedName>
    <definedName name="Excel_BuiltIn_Print_Titles_34" localSheetId="2">#REF!</definedName>
    <definedName name="Excel_BuiltIn_Print_Titles_34">#REF!</definedName>
    <definedName name="Excel_BuiltIn_Print_Titles_35" localSheetId="1">#REF!</definedName>
    <definedName name="Excel_BuiltIn_Print_Titles_35" localSheetId="2">#REF!</definedName>
    <definedName name="Excel_BuiltIn_Print_Titles_35">#REF!</definedName>
    <definedName name="Excel_BuiltIn_Print_Titles_36" localSheetId="1">#REF!</definedName>
    <definedName name="Excel_BuiltIn_Print_Titles_36" localSheetId="2">#REF!</definedName>
    <definedName name="Excel_BuiltIn_Print_Titles_36">#REF!</definedName>
    <definedName name="Excel_BuiltIn_Print_Titles_37" localSheetId="1">#REF!</definedName>
    <definedName name="Excel_BuiltIn_Print_Titles_37" localSheetId="2">#REF!</definedName>
    <definedName name="Excel_BuiltIn_Print_Titles_37">#REF!</definedName>
    <definedName name="Excel_BuiltIn_Print_Titles_38" localSheetId="1">#REF!</definedName>
    <definedName name="Excel_BuiltIn_Print_Titles_38" localSheetId="2">#REF!</definedName>
    <definedName name="Excel_BuiltIn_Print_Titles_38">#REF!</definedName>
    <definedName name="Excel_BuiltIn_Print_Titles_4">("$#REF!.$A$1:$H$65204~$#REF!.$A$1:$AMJ$14))))))))))))))))))))))")</definedName>
    <definedName name="Excel_BuiltIn_Print_Titles_4_1" localSheetId="1">#REF!</definedName>
    <definedName name="Excel_BuiltIn_Print_Titles_4_1" localSheetId="2">#REF!</definedName>
    <definedName name="Excel_BuiltIn_Print_Titles_4_1">#REF!</definedName>
    <definedName name="Excel_BuiltIn_Print_Titles_5">("$#REF!.$A$1:$H$65184~$#REF!.$A$1:$AMJ$14))))))))))))))))))))))")</definedName>
    <definedName name="Excel_BuiltIn_Print_Titles_5_1" localSheetId="1">#REF!</definedName>
    <definedName name="Excel_BuiltIn_Print_Titles_5_1" localSheetId="2">#REF!</definedName>
    <definedName name="Excel_BuiltIn_Print_Titles_5_1">#REF!</definedName>
    <definedName name="Excel_BuiltIn_Print_Titles_5_1_1" localSheetId="1">#REF!</definedName>
    <definedName name="Excel_BuiltIn_Print_Titles_5_1_1" localSheetId="2">#REF!</definedName>
    <definedName name="Excel_BuiltIn_Print_Titles_5_1_1">#REF!</definedName>
    <definedName name="Excel_BuiltIn_Print_Titles_6">("$#REF!.$A$1:$X$65206~$#REF!.$A$1:$AMJ$7))))))))))))))))))))))")</definedName>
    <definedName name="Excel_BuiltIn_Print_Titles_6_1" localSheetId="1">#REF!</definedName>
    <definedName name="Excel_BuiltIn_Print_Titles_6_1" localSheetId="2">#REF!</definedName>
    <definedName name="Excel_BuiltIn_Print_Titles_6_1">#REF!</definedName>
    <definedName name="Excel_BuiltIn_Print_Titles_7" localSheetId="1">#REF!</definedName>
    <definedName name="Excel_BuiltIn_Print_Titles_7" localSheetId="2">#REF!</definedName>
    <definedName name="Excel_BuiltIn_Print_Titles_7">#REF!</definedName>
    <definedName name="Excel_BuiltIn_Print_Titles_9" localSheetId="1">#REF!</definedName>
    <definedName name="Excel_BuiltIn_Print_Titles_9" localSheetId="2">#REF!</definedName>
    <definedName name="Excel_BuiltIn_Print_Titles_9">#REF!</definedName>
    <definedName name="Excel_BuiltIn_Print_Titles_9_1" localSheetId="1">#REF!</definedName>
    <definedName name="Excel_BuiltIn_Print_Titles_9_1" localSheetId="2">#REF!</definedName>
    <definedName name="Excel_BuiltIn_Print_Titles_9_1">#REF!</definedName>
    <definedName name="EXTENSÃO" localSheetId="1">#REF!</definedName>
    <definedName name="EXTENSÃO" localSheetId="2">#REF!</definedName>
    <definedName name="EXTENSÃO">#REF!</definedName>
    <definedName name="EXTENSÃO_1" localSheetId="1">#REF!</definedName>
    <definedName name="EXTENSÃO_1" localSheetId="2">#REF!</definedName>
    <definedName name="EXTENSÃO_1">#REF!</definedName>
    <definedName name="extred100" localSheetId="1">[10]MEMORIAL!#REF!</definedName>
    <definedName name="extred100" localSheetId="2">[10]MEMORIAL!#REF!</definedName>
    <definedName name="extred100">[10]MEMORIAL!#REF!</definedName>
    <definedName name="EXTREDE" localSheetId="1">#REF!</definedName>
    <definedName name="EXTREDE" localSheetId="2">#REF!</definedName>
    <definedName name="EXTREDE">#REF!</definedName>
    <definedName name="EXTREDE_1" localSheetId="1">#REF!</definedName>
    <definedName name="EXTREDE_1" localSheetId="2">#REF!</definedName>
    <definedName name="EXTREDE_1">#REF!</definedName>
    <definedName name="FDEee" localSheetId="1">#REF!</definedName>
    <definedName name="FDEee" localSheetId="2">#REF!</definedName>
    <definedName name="FDEee">#REF!</definedName>
    <definedName name="ffdf" localSheetId="1">#REF!</definedName>
    <definedName name="ffdf" localSheetId="2">#REF!</definedName>
    <definedName name="ffdf">#REF!</definedName>
    <definedName name="FOFO" localSheetId="1">#REF!</definedName>
    <definedName name="FOFO" localSheetId="2">#REF!</definedName>
    <definedName name="FOFO">#REF!</definedName>
    <definedName name="FOFO150" localSheetId="1">#REF!</definedName>
    <definedName name="FOFO150" localSheetId="2">#REF!</definedName>
    <definedName name="FOFO150">#REF!</definedName>
    <definedName name="FOFO200" localSheetId="1">#REF!</definedName>
    <definedName name="FOFO200" localSheetId="2">#REF!</definedName>
    <definedName name="FOFO200">#REF!</definedName>
    <definedName name="FOFO50" localSheetId="1">#REF!</definedName>
    <definedName name="FOFO50" localSheetId="2">#REF!</definedName>
    <definedName name="FOFO50">#REF!</definedName>
    <definedName name="FOFO75" localSheetId="1">#REF!</definedName>
    <definedName name="FOFO75" localSheetId="2">#REF!</definedName>
    <definedName name="FOFO75">#REF!</definedName>
    <definedName name="FOFO80" localSheetId="1">#REF!</definedName>
    <definedName name="FOFO80" localSheetId="2">#REF!</definedName>
    <definedName name="FOFO80">#REF!</definedName>
    <definedName name="G" localSheetId="1">#REF!</definedName>
    <definedName name="G" localSheetId="2">#REF!</definedName>
    <definedName name="G">#REF!</definedName>
    <definedName name="ggg" localSheetId="1">#REF!</definedName>
    <definedName name="ggg" localSheetId="2">#REF!</definedName>
    <definedName name="ggg">#REF!</definedName>
    <definedName name="gil" localSheetId="1">#REF!</definedName>
    <definedName name="gil" localSheetId="2">#REF!</definedName>
    <definedName name="gil">#REF!</definedName>
    <definedName name="hh" localSheetId="1">#REF!</definedName>
    <definedName name="hh" localSheetId="2">#REF!</definedName>
    <definedName name="hh">#REF!</definedName>
    <definedName name="HHHHHHHHHHHHHHHHHHHHHH" localSheetId="1">#REF!</definedName>
    <definedName name="HHHHHHHHHHHHHHHHHHHHHH" localSheetId="2">#REF!</definedName>
    <definedName name="HHHHHHHHHHHHHHHHHHHHHH">#REF!</definedName>
    <definedName name="ind" localSheetId="1">#REF!</definedName>
    <definedName name="ind" localSheetId="2">#REF!</definedName>
    <definedName name="ind">#REF!</definedName>
    <definedName name="ÍND" localSheetId="1">#REF!</definedName>
    <definedName name="ÍND" localSheetId="2">#REF!</definedName>
    <definedName name="ÍND">#REF!</definedName>
    <definedName name="INDICE" localSheetId="1">#REF!</definedName>
    <definedName name="INDICE" localSheetId="2">#REF!</definedName>
    <definedName name="INDICE">#REF!</definedName>
    <definedName name="indice2" localSheetId="1">#REF!</definedName>
    <definedName name="indice2" localSheetId="2">#REF!</definedName>
    <definedName name="indice2">#REF!</definedName>
    <definedName name="intemizacao" localSheetId="1">#REF!</definedName>
    <definedName name="intemizacao" localSheetId="2">#REF!</definedName>
    <definedName name="intemizacao">#REF!</definedName>
    <definedName name="iu" localSheetId="1">[3]!PassaExtenso</definedName>
    <definedName name="iu" localSheetId="2">[3]!PassaExtenso</definedName>
    <definedName name="iu">[3]!PassaExtenso</definedName>
    <definedName name="J" localSheetId="1">#REF!</definedName>
    <definedName name="J" localSheetId="2">#REF!</definedName>
    <definedName name="J">#REF!</definedName>
    <definedName name="jj" localSheetId="1">#REF!</definedName>
    <definedName name="jj" localSheetId="2">#REF!</definedName>
    <definedName name="jj">#REF!</definedName>
    <definedName name="KPAV" localSheetId="1">#REF!</definedName>
    <definedName name="KPAV" localSheetId="2">#REF!</definedName>
    <definedName name="KPAV">#REF!</definedName>
    <definedName name="kpavi" localSheetId="1">#REF!</definedName>
    <definedName name="kpavi" localSheetId="2">#REF!</definedName>
    <definedName name="kpavi">#REF!</definedName>
    <definedName name="kpavim" localSheetId="1">#REF!</definedName>
    <definedName name="kpavim" localSheetId="2">#REF!</definedName>
    <definedName name="kpavim">#REF!</definedName>
    <definedName name="kpavime" localSheetId="1">#REF!</definedName>
    <definedName name="kpavime" localSheetId="2">#REF!</definedName>
    <definedName name="kpavime">#REF!</definedName>
    <definedName name="KTER" localSheetId="1">#REF!</definedName>
    <definedName name="KTER" localSheetId="2">#REF!</definedName>
    <definedName name="KTER">#REF!</definedName>
    <definedName name="kterr" localSheetId="1">#REF!</definedName>
    <definedName name="kterr" localSheetId="2">#REF!</definedName>
    <definedName name="kterr">#REF!</definedName>
    <definedName name="kterra" localSheetId="1">#REF!</definedName>
    <definedName name="kterra" localSheetId="2">#REF!</definedName>
    <definedName name="kterra">#REF!</definedName>
    <definedName name="kterrap" localSheetId="1">#REF!</definedName>
    <definedName name="kterrap" localSheetId="2">#REF!</definedName>
    <definedName name="kterrap">#REF!</definedName>
    <definedName name="kterraple" localSheetId="1">#REF!</definedName>
    <definedName name="kterraple" localSheetId="2">#REF!</definedName>
    <definedName name="kterraple">#REF!</definedName>
    <definedName name="lkj" localSheetId="1">#REF!</definedName>
    <definedName name="lkj" localSheetId="2">#REF!</definedName>
    <definedName name="lkj">#REF!</definedName>
    <definedName name="LOP" localSheetId="1">(#REF!,#REF!)</definedName>
    <definedName name="LOP" localSheetId="2">(#REF!,#REF!)</definedName>
    <definedName name="LOP">(#REF!,#REF!)</definedName>
    <definedName name="m" localSheetId="1">#REF!</definedName>
    <definedName name="m" localSheetId="2">#REF!</definedName>
    <definedName name="m">#REF!</definedName>
    <definedName name="MCOD02.020.0010" localSheetId="1">[11]MEMORIAL!#REF!</definedName>
    <definedName name="MCOD02.020.0010" localSheetId="2">[11]MEMORIAL!#REF!</definedName>
    <definedName name="MCOD02.020.0010">[11]MEMORIAL!#REF!</definedName>
    <definedName name="MCOD02.020.0010_1" localSheetId="1">[12]MEMORIAL!#REF!</definedName>
    <definedName name="MCOD02.020.0010_1" localSheetId="2">[12]MEMORIAL!#REF!</definedName>
    <definedName name="MCOD02.020.0010_1">[12]MEMORIAL!#REF!</definedName>
    <definedName name="MCOD02.020.0070" localSheetId="1">[11]MEMORIAL!#REF!</definedName>
    <definedName name="MCOD02.020.0070" localSheetId="2">[11]MEMORIAL!#REF!</definedName>
    <definedName name="MCOD02.020.0070">[11]MEMORIAL!#REF!</definedName>
    <definedName name="MCOD02.020.0070_1" localSheetId="1">[12]MEMORIAL!#REF!</definedName>
    <definedName name="MCOD02.020.0070_1" localSheetId="2">[12]MEMORIAL!#REF!</definedName>
    <definedName name="MCOD02.020.0070_1">[12]MEMORIAL!#REF!</definedName>
    <definedName name="MCOD02.030.0090" localSheetId="1">[11]MEMORIAL!#REF!</definedName>
    <definedName name="MCOD02.030.0090" localSheetId="2">[11]MEMORIAL!#REF!</definedName>
    <definedName name="MCOD02.030.0090">[11]MEMORIAL!#REF!</definedName>
    <definedName name="MCOD02.030.0090_1" localSheetId="1">[12]MEMORIAL!#REF!</definedName>
    <definedName name="MCOD02.030.0090_1" localSheetId="2">[12]MEMORIAL!#REF!</definedName>
    <definedName name="MCOD02.030.0090_1">[12]MEMORIAL!#REF!</definedName>
    <definedName name="MCOD02.030.0100" localSheetId="1">[11]MEMORIAL!#REF!</definedName>
    <definedName name="MCOD02.030.0100" localSheetId="2">[11]MEMORIAL!#REF!</definedName>
    <definedName name="MCOD02.030.0100">[11]MEMORIAL!#REF!</definedName>
    <definedName name="MCOD02.030.0100_1" localSheetId="1">[12]MEMORIAL!#REF!</definedName>
    <definedName name="MCOD02.030.0100_1" localSheetId="2">[12]MEMORIAL!#REF!</definedName>
    <definedName name="MCOD02.030.0100_1">[12]MEMORIAL!#REF!</definedName>
    <definedName name="MCOD02.040.0200" localSheetId="1">[11]MEMORIAL!#REF!</definedName>
    <definedName name="MCOD02.040.0200" localSheetId="2">[11]MEMORIAL!#REF!</definedName>
    <definedName name="MCOD02.040.0200">[11]MEMORIAL!#REF!</definedName>
    <definedName name="MCOD02.040.0200_1" localSheetId="1">[12]MEMORIAL!#REF!</definedName>
    <definedName name="MCOD02.040.0200_1" localSheetId="2">[12]MEMORIAL!#REF!</definedName>
    <definedName name="MCOD02.040.0200_1">[12]MEMORIAL!#REF!</definedName>
    <definedName name="MCOD02.040.0280" localSheetId="1">[11]MEMORIAL!#REF!</definedName>
    <definedName name="MCOD02.040.0280" localSheetId="2">[11]MEMORIAL!#REF!</definedName>
    <definedName name="MCOD02.040.0280">[11]MEMORIAL!#REF!</definedName>
    <definedName name="MCOD02.040.0280_1" localSheetId="1">[12]MEMORIAL!#REF!</definedName>
    <definedName name="MCOD02.040.0280_1" localSheetId="2">[12]MEMORIAL!#REF!</definedName>
    <definedName name="MCOD02.040.0280_1">[12]MEMORIAL!#REF!</definedName>
    <definedName name="MCOD02.040.0921" localSheetId="1">[11]MEMORIAL!#REF!</definedName>
    <definedName name="MCOD02.040.0921" localSheetId="2">[11]MEMORIAL!#REF!</definedName>
    <definedName name="MCOD02.040.0921">[11]MEMORIAL!#REF!</definedName>
    <definedName name="MCOD02.040.0921_1" localSheetId="1">[12]MEMORIAL!#REF!</definedName>
    <definedName name="MCOD02.040.0921_1" localSheetId="2">[12]MEMORIAL!#REF!</definedName>
    <definedName name="MCOD02.040.0921_1">[12]MEMORIAL!#REF!</definedName>
    <definedName name="MCOD02.040.1055" localSheetId="1">[11]MEMORIAL!#REF!</definedName>
    <definedName name="MCOD02.040.1055" localSheetId="2">[11]MEMORIAL!#REF!</definedName>
    <definedName name="MCOD02.040.1055">[11]MEMORIAL!#REF!</definedName>
    <definedName name="MCOD02.040.1055_1" localSheetId="1">[12]MEMORIAL!#REF!</definedName>
    <definedName name="MCOD02.040.1055_1" localSheetId="2">[12]MEMORIAL!#REF!</definedName>
    <definedName name="MCOD02.040.1055_1">[12]MEMORIAL!#REF!</definedName>
    <definedName name="MCOD02.040.1060" localSheetId="1">[11]MEMORIAL!#REF!</definedName>
    <definedName name="MCOD02.040.1060" localSheetId="2">[11]MEMORIAL!#REF!</definedName>
    <definedName name="MCOD02.040.1060">[11]MEMORIAL!#REF!</definedName>
    <definedName name="MCOD02.040.1060_1" localSheetId="1">[12]MEMORIAL!#REF!</definedName>
    <definedName name="MCOD02.040.1060_1" localSheetId="2">[12]MEMORIAL!#REF!</definedName>
    <definedName name="MCOD02.040.1060_1">[12]MEMORIAL!#REF!</definedName>
    <definedName name="MCOD02.040.3790" localSheetId="1">[11]MEMORIAL!#REF!</definedName>
    <definedName name="MCOD02.040.3790" localSheetId="2">[11]MEMORIAL!#REF!</definedName>
    <definedName name="MCOD02.040.3790">[11]MEMORIAL!#REF!</definedName>
    <definedName name="MCOD02.040.3790_1" localSheetId="1">[12]MEMORIAL!#REF!</definedName>
    <definedName name="MCOD02.040.3790_1" localSheetId="2">[12]MEMORIAL!#REF!</definedName>
    <definedName name="MCOD02.040.3790_1">[12]MEMORIAL!#REF!</definedName>
    <definedName name="MCOD02.040.3800" localSheetId="1">[11]MEMORIAL!#REF!</definedName>
    <definedName name="MCOD02.040.3800" localSheetId="2">[11]MEMORIAL!#REF!</definedName>
    <definedName name="MCOD02.040.3800">[11]MEMORIAL!#REF!</definedName>
    <definedName name="MCOD02.040.3800_1" localSheetId="1">[12]MEMORIAL!#REF!</definedName>
    <definedName name="MCOD02.040.3800_1" localSheetId="2">[12]MEMORIAL!#REF!</definedName>
    <definedName name="MCOD02.040.3800_1">[12]MEMORIAL!#REF!</definedName>
    <definedName name="MCOD02.040.3810" localSheetId="1">[11]MEMORIAL!#REF!</definedName>
    <definedName name="MCOD02.040.3810" localSheetId="2">[11]MEMORIAL!#REF!</definedName>
    <definedName name="MCOD02.040.3810">[11]MEMORIAL!#REF!</definedName>
    <definedName name="MCOD02.040.3810_1" localSheetId="1">[12]MEMORIAL!#REF!</definedName>
    <definedName name="MCOD02.040.3810_1" localSheetId="2">[12]MEMORIAL!#REF!</definedName>
    <definedName name="MCOD02.040.3810_1">[12]MEMORIAL!#REF!</definedName>
    <definedName name="MCOD02.040.4510" localSheetId="1">[11]MEMORIAL!#REF!</definedName>
    <definedName name="MCOD02.040.4510" localSheetId="2">[11]MEMORIAL!#REF!</definedName>
    <definedName name="MCOD02.040.4510">[11]MEMORIAL!#REF!</definedName>
    <definedName name="MCOD02.040.4510_1" localSheetId="1">[12]MEMORIAL!#REF!</definedName>
    <definedName name="MCOD02.040.4510_1" localSheetId="2">[12]MEMORIAL!#REF!</definedName>
    <definedName name="MCOD02.040.4510_1">[12]MEMORIAL!#REF!</definedName>
    <definedName name="MCOD02.040.4520" localSheetId="1">[11]MEMORIAL!#REF!</definedName>
    <definedName name="MCOD02.040.4520" localSheetId="2">[11]MEMORIAL!#REF!</definedName>
    <definedName name="MCOD02.040.4520">[11]MEMORIAL!#REF!</definedName>
    <definedName name="MCOD02.040.4520_1" localSheetId="1">[12]MEMORIAL!#REF!</definedName>
    <definedName name="MCOD02.040.4520_1" localSheetId="2">[12]MEMORIAL!#REF!</definedName>
    <definedName name="MCOD02.040.4520_1">[12]MEMORIAL!#REF!</definedName>
    <definedName name="MCOD02.040.4550" localSheetId="1">[11]MEMORIAL!#REF!</definedName>
    <definedName name="MCOD02.040.4550" localSheetId="2">[11]MEMORIAL!#REF!</definedName>
    <definedName name="MCOD02.040.4550">[11]MEMORIAL!#REF!</definedName>
    <definedName name="MCOD02.040.4550_1" localSheetId="1">[12]MEMORIAL!#REF!</definedName>
    <definedName name="MCOD02.040.4550_1" localSheetId="2">[12]MEMORIAL!#REF!</definedName>
    <definedName name="MCOD02.040.4550_1">[12]MEMORIAL!#REF!</definedName>
    <definedName name="MCOD02.040.4620" localSheetId="1">[11]MEMORIAL!#REF!</definedName>
    <definedName name="MCOD02.040.4620" localSheetId="2">[11]MEMORIAL!#REF!</definedName>
    <definedName name="MCOD02.040.4620">[11]MEMORIAL!#REF!</definedName>
    <definedName name="MCOD02.040.4620_1" localSheetId="1">[12]MEMORIAL!#REF!</definedName>
    <definedName name="MCOD02.040.4620_1" localSheetId="2">[12]MEMORIAL!#REF!</definedName>
    <definedName name="MCOD02.040.4620_1">[12]MEMORIAL!#REF!</definedName>
    <definedName name="MCOD02.040.4630" localSheetId="1">[11]MEMORIAL!#REF!</definedName>
    <definedName name="MCOD02.040.4630" localSheetId="2">[11]MEMORIAL!#REF!</definedName>
    <definedName name="MCOD02.040.4630">[11]MEMORIAL!#REF!</definedName>
    <definedName name="MCOD02.040.4630_1" localSheetId="1">[12]MEMORIAL!#REF!</definedName>
    <definedName name="MCOD02.040.4630_1" localSheetId="2">[12]MEMORIAL!#REF!</definedName>
    <definedName name="MCOD02.040.4630_1">[12]MEMORIAL!#REF!</definedName>
    <definedName name="MCOD02.040.4636" localSheetId="1">[11]MEMORIAL!#REF!</definedName>
    <definedName name="MCOD02.040.4636" localSheetId="2">[11]MEMORIAL!#REF!</definedName>
    <definedName name="MCOD02.040.4636">[11]MEMORIAL!#REF!</definedName>
    <definedName name="MCOD02.040.4636_1" localSheetId="1">[12]MEMORIAL!#REF!</definedName>
    <definedName name="MCOD02.040.4636_1" localSheetId="2">[12]MEMORIAL!#REF!</definedName>
    <definedName name="MCOD02.040.4636_1">[12]MEMORIAL!#REF!</definedName>
    <definedName name="MCOD02.040.4690" localSheetId="1">[11]MEMORIAL!#REF!</definedName>
    <definedName name="MCOD02.040.4690" localSheetId="2">[11]MEMORIAL!#REF!</definedName>
    <definedName name="MCOD02.040.4690">[11]MEMORIAL!#REF!</definedName>
    <definedName name="MCOD02.040.4690_1" localSheetId="1">[12]MEMORIAL!#REF!</definedName>
    <definedName name="MCOD02.040.4690_1" localSheetId="2">[12]MEMORIAL!#REF!</definedName>
    <definedName name="MCOD02.040.4690_1">[12]MEMORIAL!#REF!</definedName>
    <definedName name="MCOD02.040.7402" localSheetId="1">[11]MEMORIAL!#REF!</definedName>
    <definedName name="MCOD02.040.7402" localSheetId="2">[11]MEMORIAL!#REF!</definedName>
    <definedName name="MCOD02.040.7402">[11]MEMORIAL!#REF!</definedName>
    <definedName name="MCOD02.040.7402_1" localSheetId="1">[12]MEMORIAL!#REF!</definedName>
    <definedName name="MCOD02.040.7402_1" localSheetId="2">[12]MEMORIAL!#REF!</definedName>
    <definedName name="MCOD02.040.7402_1">[12]MEMORIAL!#REF!</definedName>
    <definedName name="MCOD02.040.9800" localSheetId="1">[11]MEMORIAL!#REF!</definedName>
    <definedName name="MCOD02.040.9800" localSheetId="2">[11]MEMORIAL!#REF!</definedName>
    <definedName name="MCOD02.040.9800">[11]MEMORIAL!#REF!</definedName>
    <definedName name="MCOD02.040.9800_1" localSheetId="1">[12]MEMORIAL!#REF!</definedName>
    <definedName name="MCOD02.040.9800_1" localSheetId="2">[12]MEMORIAL!#REF!</definedName>
    <definedName name="MCOD02.040.9800_1">[12]MEMORIAL!#REF!</definedName>
    <definedName name="MCOD02.040.9802" localSheetId="1">[11]MEMORIAL!#REF!</definedName>
    <definedName name="MCOD02.040.9802" localSheetId="2">[11]MEMORIAL!#REF!</definedName>
    <definedName name="MCOD02.040.9802">[11]MEMORIAL!#REF!</definedName>
    <definedName name="MCOD02.040.9802_1" localSheetId="1">[12]MEMORIAL!#REF!</definedName>
    <definedName name="MCOD02.040.9802_1" localSheetId="2">[12]MEMORIAL!#REF!</definedName>
    <definedName name="MCOD02.040.9802_1">[12]MEMORIAL!#REF!</definedName>
    <definedName name="MCOD02.040.9804" localSheetId="1">[11]MEMORIAL!#REF!</definedName>
    <definedName name="MCOD02.040.9804" localSheetId="2">[11]MEMORIAL!#REF!</definedName>
    <definedName name="MCOD02.040.9804">[11]MEMORIAL!#REF!</definedName>
    <definedName name="MCOD02.040.9804_1" localSheetId="1">[12]MEMORIAL!#REF!</definedName>
    <definedName name="MCOD02.040.9804_1" localSheetId="2">[12]MEMORIAL!#REF!</definedName>
    <definedName name="MCOD02.040.9804_1">[12]MEMORIAL!#REF!</definedName>
    <definedName name="MCOD02.110.0014" localSheetId="1">[11]MEMORIAL!#REF!</definedName>
    <definedName name="MCOD02.110.0014" localSheetId="2">[11]MEMORIAL!#REF!</definedName>
    <definedName name="MCOD02.110.0014">[11]MEMORIAL!#REF!</definedName>
    <definedName name="MCOD02.110.0014_1" localSheetId="1">[12]MEMORIAL!#REF!</definedName>
    <definedName name="MCOD02.110.0014_1" localSheetId="2">[12]MEMORIAL!#REF!</definedName>
    <definedName name="MCOD02.110.0014_1">[12]MEMORIAL!#REF!</definedName>
    <definedName name="MCOD02.110.0054" localSheetId="1">[11]MEMORIAL!#REF!</definedName>
    <definedName name="MCOD02.110.0054" localSheetId="2">[11]MEMORIAL!#REF!</definedName>
    <definedName name="MCOD02.110.0054">[11]MEMORIAL!#REF!</definedName>
    <definedName name="MCOD02.110.0054_1" localSheetId="1">[12]MEMORIAL!#REF!</definedName>
    <definedName name="MCOD02.110.0054_1" localSheetId="2">[12]MEMORIAL!#REF!</definedName>
    <definedName name="MCOD02.110.0054_1">[12]MEMORIAL!#REF!</definedName>
    <definedName name="MCOD02.110.0066" localSheetId="1">[11]MEMORIAL!#REF!</definedName>
    <definedName name="MCOD02.110.0066" localSheetId="2">[11]MEMORIAL!#REF!</definedName>
    <definedName name="MCOD02.110.0066">[11]MEMORIAL!#REF!</definedName>
    <definedName name="MCOD02.110.0066_1" localSheetId="1">[12]MEMORIAL!#REF!</definedName>
    <definedName name="MCOD02.110.0066_1" localSheetId="2">[12]MEMORIAL!#REF!</definedName>
    <definedName name="MCOD02.110.0066_1">[12]MEMORIAL!#REF!</definedName>
    <definedName name="MCOD02.110.0094" localSheetId="1">[11]MEMORIAL!#REF!</definedName>
    <definedName name="MCOD02.110.0094" localSheetId="2">[11]MEMORIAL!#REF!</definedName>
    <definedName name="MCOD02.110.0094">[11]MEMORIAL!#REF!</definedName>
    <definedName name="MCOD02.110.0094_1" localSheetId="1">[12]MEMORIAL!#REF!</definedName>
    <definedName name="MCOD02.110.0094_1" localSheetId="2">[12]MEMORIAL!#REF!</definedName>
    <definedName name="MCOD02.110.0094_1">[12]MEMORIAL!#REF!</definedName>
    <definedName name="MCOD02.110.0106" localSheetId="1">[11]MEMORIAL!#REF!</definedName>
    <definedName name="MCOD02.110.0106" localSheetId="2">[11]MEMORIAL!#REF!</definedName>
    <definedName name="MCOD02.110.0106">[11]MEMORIAL!#REF!</definedName>
    <definedName name="MCOD02.110.0106_1" localSheetId="1">[12]MEMORIAL!#REF!</definedName>
    <definedName name="MCOD02.110.0106_1" localSheetId="2">[12]MEMORIAL!#REF!</definedName>
    <definedName name="MCOD02.110.0106_1">[12]MEMORIAL!#REF!</definedName>
    <definedName name="MCOD02.110.0110" localSheetId="1">[11]MEMORIAL!#REF!</definedName>
    <definedName name="MCOD02.110.0110" localSheetId="2">[11]MEMORIAL!#REF!</definedName>
    <definedName name="MCOD02.110.0110">[11]MEMORIAL!#REF!</definedName>
    <definedName name="MCOD02.110.0110_1" localSheetId="1">[12]MEMORIAL!#REF!</definedName>
    <definedName name="MCOD02.110.0110_1" localSheetId="2">[12]MEMORIAL!#REF!</definedName>
    <definedName name="MCOD02.110.0110_1">[12]MEMORIAL!#REF!</definedName>
    <definedName name="MCOD02.110.0134" localSheetId="1">[11]MEMORIAL!#REF!</definedName>
    <definedName name="MCOD02.110.0134" localSheetId="2">[11]MEMORIAL!#REF!</definedName>
    <definedName name="MCOD02.110.0134">[11]MEMORIAL!#REF!</definedName>
    <definedName name="MCOD02.110.0134_1" localSheetId="1">[12]MEMORIAL!#REF!</definedName>
    <definedName name="MCOD02.110.0134_1" localSheetId="2">[12]MEMORIAL!#REF!</definedName>
    <definedName name="MCOD02.110.0134_1">[12]MEMORIAL!#REF!</definedName>
    <definedName name="MCOD02.110.0146" localSheetId="1">[11]MEMORIAL!#REF!</definedName>
    <definedName name="MCOD02.110.0146" localSheetId="2">[11]MEMORIAL!#REF!</definedName>
    <definedName name="MCOD02.110.0146">[11]MEMORIAL!#REF!</definedName>
    <definedName name="MCOD02.110.0146_1" localSheetId="1">[12]MEMORIAL!#REF!</definedName>
    <definedName name="MCOD02.110.0146_1" localSheetId="2">[12]MEMORIAL!#REF!</definedName>
    <definedName name="MCOD02.110.0146_1">[12]MEMORIAL!#REF!</definedName>
    <definedName name="MCOD02.110.0150" localSheetId="1">[11]MEMORIAL!#REF!</definedName>
    <definedName name="MCOD02.110.0150" localSheetId="2">[11]MEMORIAL!#REF!</definedName>
    <definedName name="MCOD02.110.0150">[11]MEMORIAL!#REF!</definedName>
    <definedName name="MCOD02.110.0150_1" localSheetId="1">[12]MEMORIAL!#REF!</definedName>
    <definedName name="MCOD02.110.0150_1" localSheetId="2">[12]MEMORIAL!#REF!</definedName>
    <definedName name="MCOD02.110.0150_1">[12]MEMORIAL!#REF!</definedName>
    <definedName name="MCOD02.110.0610" localSheetId="1">[11]MEMORIAL!#REF!</definedName>
    <definedName name="MCOD02.110.0610" localSheetId="2">[11]MEMORIAL!#REF!</definedName>
    <definedName name="MCOD02.110.0610">[11]MEMORIAL!#REF!</definedName>
    <definedName name="MCOD02.110.0610_1" localSheetId="1">[12]MEMORIAL!#REF!</definedName>
    <definedName name="MCOD02.110.0610_1" localSheetId="2">[12]MEMORIAL!#REF!</definedName>
    <definedName name="MCOD02.110.0610_1">[12]MEMORIAL!#REF!</definedName>
    <definedName name="MCOD02.110.0620" localSheetId="1">[11]MEMORIAL!#REF!</definedName>
    <definedName name="MCOD02.110.0620" localSheetId="2">[11]MEMORIAL!#REF!</definedName>
    <definedName name="MCOD02.110.0620">[11]MEMORIAL!#REF!</definedName>
    <definedName name="MCOD02.110.0620_1" localSheetId="1">[12]MEMORIAL!#REF!</definedName>
    <definedName name="MCOD02.110.0620_1" localSheetId="2">[12]MEMORIAL!#REF!</definedName>
    <definedName name="MCOD02.110.0620_1">[12]MEMORIAL!#REF!</definedName>
    <definedName name="MCOD02.110.0734" localSheetId="1">[11]MEMORIAL!#REF!</definedName>
    <definedName name="MCOD02.110.0734" localSheetId="2">[11]MEMORIAL!#REF!</definedName>
    <definedName name="MCOD02.110.0734">[11]MEMORIAL!#REF!</definedName>
    <definedName name="MCOD02.110.0734_1" localSheetId="1">[12]MEMORIAL!#REF!</definedName>
    <definedName name="MCOD02.110.0734_1" localSheetId="2">[12]MEMORIAL!#REF!</definedName>
    <definedName name="MCOD02.110.0734_1">[12]MEMORIAL!#REF!</definedName>
    <definedName name="MCOD02.110.0738" localSheetId="1">[11]MEMORIAL!#REF!</definedName>
    <definedName name="MCOD02.110.0738" localSheetId="2">[11]MEMORIAL!#REF!</definedName>
    <definedName name="MCOD02.110.0738">[11]MEMORIAL!#REF!</definedName>
    <definedName name="MCOD02.110.0738_1" localSheetId="1">[12]MEMORIAL!#REF!</definedName>
    <definedName name="MCOD02.110.0738_1" localSheetId="2">[12]MEMORIAL!#REF!</definedName>
    <definedName name="MCOD02.110.0738_1">[12]MEMORIAL!#REF!</definedName>
    <definedName name="MCOD02.110.0750" localSheetId="1">[11]MEMORIAL!#REF!</definedName>
    <definedName name="MCOD02.110.0750" localSheetId="2">[11]MEMORIAL!#REF!</definedName>
    <definedName name="MCOD02.110.0750">[11]MEMORIAL!#REF!</definedName>
    <definedName name="MCOD02.110.0750_1" localSheetId="1">[12]MEMORIAL!#REF!</definedName>
    <definedName name="MCOD02.110.0750_1" localSheetId="2">[12]MEMORIAL!#REF!</definedName>
    <definedName name="MCOD02.110.0750_1">[12]MEMORIAL!#REF!</definedName>
    <definedName name="MCOD02.110.1014" localSheetId="1">[11]MEMORIAL!#REF!</definedName>
    <definedName name="MCOD02.110.1014" localSheetId="2">[11]MEMORIAL!#REF!</definedName>
    <definedName name="MCOD02.110.1014">[11]MEMORIAL!#REF!</definedName>
    <definedName name="MCOD02.110.1014_1" localSheetId="1">[12]MEMORIAL!#REF!</definedName>
    <definedName name="MCOD02.110.1014_1" localSheetId="2">[12]MEMORIAL!#REF!</definedName>
    <definedName name="MCOD02.110.1014_1">[12]MEMORIAL!#REF!</definedName>
    <definedName name="MCOD02.110.1020" localSheetId="1">[11]MEMORIAL!#REF!</definedName>
    <definedName name="MCOD02.110.1020" localSheetId="2">[11]MEMORIAL!#REF!</definedName>
    <definedName name="MCOD02.110.1020">[11]MEMORIAL!#REF!</definedName>
    <definedName name="MCOD02.110.1020_1" localSheetId="1">[12]MEMORIAL!#REF!</definedName>
    <definedName name="MCOD02.110.1020_1" localSheetId="2">[12]MEMORIAL!#REF!</definedName>
    <definedName name="MCOD02.110.1020_1">[12]MEMORIAL!#REF!</definedName>
    <definedName name="MCOD02.110.1164" localSheetId="1">[11]MEMORIAL!#REF!</definedName>
    <definedName name="MCOD02.110.1164" localSheetId="2">[11]MEMORIAL!#REF!</definedName>
    <definedName name="MCOD02.110.1164">[11]MEMORIAL!#REF!</definedName>
    <definedName name="MCOD02.110.1164_1" localSheetId="1">[12]MEMORIAL!#REF!</definedName>
    <definedName name="MCOD02.110.1164_1" localSheetId="2">[12]MEMORIAL!#REF!</definedName>
    <definedName name="MCOD02.110.1164_1">[12]MEMORIAL!#REF!</definedName>
    <definedName name="MCOD02.110.1166" localSheetId="1">[11]MEMORIAL!#REF!</definedName>
    <definedName name="MCOD02.110.1166" localSheetId="2">[11]MEMORIAL!#REF!</definedName>
    <definedName name="MCOD02.110.1166">[11]MEMORIAL!#REF!</definedName>
    <definedName name="MCOD02.110.1166_1" localSheetId="1">[12]MEMORIAL!#REF!</definedName>
    <definedName name="MCOD02.110.1166_1" localSheetId="2">[12]MEMORIAL!#REF!</definedName>
    <definedName name="MCOD02.110.1166_1">[12]MEMORIAL!#REF!</definedName>
    <definedName name="MCOD02.110.1420" localSheetId="1">[11]MEMORIAL!#REF!</definedName>
    <definedName name="MCOD02.110.1420" localSheetId="2">[11]MEMORIAL!#REF!</definedName>
    <definedName name="MCOD02.110.1420">[11]MEMORIAL!#REF!</definedName>
    <definedName name="MCOD02.110.1420_1" localSheetId="1">[12]MEMORIAL!#REF!</definedName>
    <definedName name="MCOD02.110.1420_1" localSheetId="2">[12]MEMORIAL!#REF!</definedName>
    <definedName name="MCOD02.110.1420_1">[12]MEMORIAL!#REF!</definedName>
    <definedName name="MCOD02.110.1426" localSheetId="1">[11]MEMORIAL!#REF!</definedName>
    <definedName name="MCOD02.110.1426" localSheetId="2">[11]MEMORIAL!#REF!</definedName>
    <definedName name="MCOD02.110.1426">[11]MEMORIAL!#REF!</definedName>
    <definedName name="MCOD02.110.1426_1" localSheetId="1">[12]MEMORIAL!#REF!</definedName>
    <definedName name="MCOD02.110.1426_1" localSheetId="2">[12]MEMORIAL!#REF!</definedName>
    <definedName name="MCOD02.110.1426_1">[12]MEMORIAL!#REF!</definedName>
    <definedName name="MCOD02.110.1654" localSheetId="1">[11]MEMORIAL!#REF!</definedName>
    <definedName name="MCOD02.110.1654" localSheetId="2">[11]MEMORIAL!#REF!</definedName>
    <definedName name="MCOD02.110.1654">[11]MEMORIAL!#REF!</definedName>
    <definedName name="MCOD02.110.1654_1" localSheetId="1">[12]MEMORIAL!#REF!</definedName>
    <definedName name="MCOD02.110.1654_1" localSheetId="2">[12]MEMORIAL!#REF!</definedName>
    <definedName name="MCOD02.110.1654_1">[12]MEMORIAL!#REF!</definedName>
    <definedName name="MCOD02.110.1880" localSheetId="1">[11]MEMORIAL!#REF!</definedName>
    <definedName name="MCOD02.110.1880" localSheetId="2">[11]MEMORIAL!#REF!</definedName>
    <definedName name="MCOD02.110.1880">[11]MEMORIAL!#REF!</definedName>
    <definedName name="MCOD02.110.1880_1" localSheetId="1">[12]MEMORIAL!#REF!</definedName>
    <definedName name="MCOD02.110.1880_1" localSheetId="2">[12]MEMORIAL!#REF!</definedName>
    <definedName name="MCOD02.110.1880_1">[12]MEMORIAL!#REF!</definedName>
    <definedName name="MCOD02.110.1974" localSheetId="1">[11]MEMORIAL!#REF!</definedName>
    <definedName name="MCOD02.110.1974" localSheetId="2">[11]MEMORIAL!#REF!</definedName>
    <definedName name="MCOD02.110.1974">[11]MEMORIAL!#REF!</definedName>
    <definedName name="MCOD02.110.1974_1" localSheetId="1">[12]MEMORIAL!#REF!</definedName>
    <definedName name="MCOD02.110.1974_1" localSheetId="2">[12]MEMORIAL!#REF!</definedName>
    <definedName name="MCOD02.110.1974_1">[12]MEMORIAL!#REF!</definedName>
    <definedName name="MCOD02.110.1996" localSheetId="1">[11]MEMORIAL!#REF!</definedName>
    <definedName name="MCOD02.110.1996" localSheetId="2">[11]MEMORIAL!#REF!</definedName>
    <definedName name="MCOD02.110.1996">[11]MEMORIAL!#REF!</definedName>
    <definedName name="MCOD02.110.1996_1" localSheetId="1">[12]MEMORIAL!#REF!</definedName>
    <definedName name="MCOD02.110.1996_1" localSheetId="2">[12]MEMORIAL!#REF!</definedName>
    <definedName name="MCOD02.110.1996_1">[12]MEMORIAL!#REF!</definedName>
    <definedName name="MCOD02.110.2012" localSheetId="1">[11]MEMORIAL!#REF!</definedName>
    <definedName name="MCOD02.110.2012" localSheetId="2">[11]MEMORIAL!#REF!</definedName>
    <definedName name="MCOD02.110.2012">[11]MEMORIAL!#REF!</definedName>
    <definedName name="MCOD02.110.2012_1" localSheetId="1">[12]MEMORIAL!#REF!</definedName>
    <definedName name="MCOD02.110.2012_1" localSheetId="2">[12]MEMORIAL!#REF!</definedName>
    <definedName name="MCOD02.110.2012_1">[12]MEMORIAL!#REF!</definedName>
    <definedName name="MCOD02.110.2016" localSheetId="1">[11]MEMORIAL!#REF!</definedName>
    <definedName name="MCOD02.110.2016" localSheetId="2">[11]MEMORIAL!#REF!</definedName>
    <definedName name="MCOD02.110.2016">[11]MEMORIAL!#REF!</definedName>
    <definedName name="MCOD02.110.2016_1" localSheetId="1">[12]MEMORIAL!#REF!</definedName>
    <definedName name="MCOD02.110.2016_1" localSheetId="2">[12]MEMORIAL!#REF!</definedName>
    <definedName name="MCOD02.110.2016_1">[12]MEMORIAL!#REF!</definedName>
    <definedName name="MCOD02.110.2024" localSheetId="1">[11]MEMORIAL!#REF!</definedName>
    <definedName name="MCOD02.110.2024" localSheetId="2">[11]MEMORIAL!#REF!</definedName>
    <definedName name="MCOD02.110.2024">[11]MEMORIAL!#REF!</definedName>
    <definedName name="MCOD02.110.2024_1" localSheetId="1">[12]MEMORIAL!#REF!</definedName>
    <definedName name="MCOD02.110.2024_1" localSheetId="2">[12]MEMORIAL!#REF!</definedName>
    <definedName name="MCOD02.110.2024_1">[12]MEMORIAL!#REF!</definedName>
    <definedName name="MCOD02.110.2026" localSheetId="1">[11]MEMORIAL!#REF!</definedName>
    <definedName name="MCOD02.110.2026" localSheetId="2">[11]MEMORIAL!#REF!</definedName>
    <definedName name="MCOD02.110.2026">[11]MEMORIAL!#REF!</definedName>
    <definedName name="MCOD02.110.2026_1" localSheetId="1">[12]MEMORIAL!#REF!</definedName>
    <definedName name="MCOD02.110.2026_1" localSheetId="2">[12]MEMORIAL!#REF!</definedName>
    <definedName name="MCOD02.110.2026_1">[12]MEMORIAL!#REF!</definedName>
    <definedName name="MCOD02.110.2310" localSheetId="1">[11]MEMORIAL!#REF!</definedName>
    <definedName name="MCOD02.110.2310" localSheetId="2">[11]MEMORIAL!#REF!</definedName>
    <definedName name="MCOD02.110.2310">[11]MEMORIAL!#REF!</definedName>
    <definedName name="MCOD02.110.2310_1" localSheetId="1">[12]MEMORIAL!#REF!</definedName>
    <definedName name="MCOD02.110.2310_1" localSheetId="2">[12]MEMORIAL!#REF!</definedName>
    <definedName name="MCOD02.110.2310_1">[12]MEMORIAL!#REF!</definedName>
    <definedName name="MCOD02.110.2480" localSheetId="1">[11]MEMORIAL!#REF!</definedName>
    <definedName name="MCOD02.110.2480" localSheetId="2">[11]MEMORIAL!#REF!</definedName>
    <definedName name="MCOD02.110.2480">[11]MEMORIAL!#REF!</definedName>
    <definedName name="MCOD02.110.2480_1" localSheetId="1">[12]MEMORIAL!#REF!</definedName>
    <definedName name="MCOD02.110.2480_1" localSheetId="2">[12]MEMORIAL!#REF!</definedName>
    <definedName name="MCOD02.110.2480_1">[12]MEMORIAL!#REF!</definedName>
    <definedName name="MCOD02.110.2798" localSheetId="1">[11]MEMORIAL!#REF!</definedName>
    <definedName name="MCOD02.110.2798" localSheetId="2">[11]MEMORIAL!#REF!</definedName>
    <definedName name="MCOD02.110.2798">[11]MEMORIAL!#REF!</definedName>
    <definedName name="MCOD02.110.2798_1" localSheetId="1">[12]MEMORIAL!#REF!</definedName>
    <definedName name="MCOD02.110.2798_1" localSheetId="2">[12]MEMORIAL!#REF!</definedName>
    <definedName name="MCOD02.110.2798_1">[12]MEMORIAL!#REF!</definedName>
    <definedName name="MCOD02.110.2806" localSheetId="1">[11]MEMORIAL!#REF!</definedName>
    <definedName name="MCOD02.110.2806" localSheetId="2">[11]MEMORIAL!#REF!</definedName>
    <definedName name="MCOD02.110.2806">[11]MEMORIAL!#REF!</definedName>
    <definedName name="MCOD02.110.2806_1" localSheetId="1">[12]MEMORIAL!#REF!</definedName>
    <definedName name="MCOD02.110.2806_1" localSheetId="2">[12]MEMORIAL!#REF!</definedName>
    <definedName name="MCOD02.110.2806_1">[12]MEMORIAL!#REF!</definedName>
    <definedName name="MCOD02.110.2868" localSheetId="1">[11]MEMORIAL!#REF!</definedName>
    <definedName name="MCOD02.110.2868" localSheetId="2">[11]MEMORIAL!#REF!</definedName>
    <definedName name="MCOD02.110.2868">[11]MEMORIAL!#REF!</definedName>
    <definedName name="MCOD02.110.2868_1" localSheetId="1">[12]MEMORIAL!#REF!</definedName>
    <definedName name="MCOD02.110.2868_1" localSheetId="2">[12]MEMORIAL!#REF!</definedName>
    <definedName name="MCOD02.110.2868_1">[12]MEMORIAL!#REF!</definedName>
    <definedName name="MCOD02.110.3856" localSheetId="1">[11]MEMORIAL!#REF!</definedName>
    <definedName name="MCOD02.110.3856" localSheetId="2">[11]MEMORIAL!#REF!</definedName>
    <definedName name="MCOD02.110.3856">[11]MEMORIAL!#REF!</definedName>
    <definedName name="MCOD02.110.3856_1" localSheetId="1">[12]MEMORIAL!#REF!</definedName>
    <definedName name="MCOD02.110.3856_1" localSheetId="2">[12]MEMORIAL!#REF!</definedName>
    <definedName name="MCOD02.110.3856_1">[12]MEMORIAL!#REF!</definedName>
    <definedName name="MCOD02.110.3908" localSheetId="1">[11]MEMORIAL!#REF!</definedName>
    <definedName name="MCOD02.110.3908" localSheetId="2">[11]MEMORIAL!#REF!</definedName>
    <definedName name="MCOD02.110.3908">[11]MEMORIAL!#REF!</definedName>
    <definedName name="MCOD02.110.3908_1" localSheetId="1">[12]MEMORIAL!#REF!</definedName>
    <definedName name="MCOD02.110.3908_1" localSheetId="2">[12]MEMORIAL!#REF!</definedName>
    <definedName name="MCOD02.110.3908_1">[12]MEMORIAL!#REF!</definedName>
    <definedName name="MCOD02.110.3926" localSheetId="1">[11]MEMORIAL!#REF!</definedName>
    <definedName name="MCOD02.110.3926" localSheetId="2">[11]MEMORIAL!#REF!</definedName>
    <definedName name="MCOD02.110.3926">[11]MEMORIAL!#REF!</definedName>
    <definedName name="MCOD02.110.3926_1" localSheetId="1">[12]MEMORIAL!#REF!</definedName>
    <definedName name="MCOD02.110.3926_1" localSheetId="2">[12]MEMORIAL!#REF!</definedName>
    <definedName name="MCOD02.110.3926_1">[12]MEMORIAL!#REF!</definedName>
    <definedName name="MCOD02.110.4288" localSheetId="1">[11]MEMORIAL!#REF!</definedName>
    <definedName name="MCOD02.110.4288" localSheetId="2">[11]MEMORIAL!#REF!</definedName>
    <definedName name="MCOD02.110.4288">[11]MEMORIAL!#REF!</definedName>
    <definedName name="MCOD02.110.4288_1" localSheetId="1">[12]MEMORIAL!#REF!</definedName>
    <definedName name="MCOD02.110.4288_1" localSheetId="2">[12]MEMORIAL!#REF!</definedName>
    <definedName name="MCOD02.110.4288_1">[12]MEMORIAL!#REF!</definedName>
    <definedName name="MCOD02.110.4296" localSheetId="1">[11]MEMORIAL!#REF!</definedName>
    <definedName name="MCOD02.110.4296" localSheetId="2">[11]MEMORIAL!#REF!</definedName>
    <definedName name="MCOD02.110.4296">[11]MEMORIAL!#REF!</definedName>
    <definedName name="MCOD02.110.4296_1" localSheetId="1">[12]MEMORIAL!#REF!</definedName>
    <definedName name="MCOD02.110.4296_1" localSheetId="2">[12]MEMORIAL!#REF!</definedName>
    <definedName name="MCOD02.110.4296_1">[12]MEMORIAL!#REF!</definedName>
    <definedName name="MCOD02.110.4308" localSheetId="1">[11]MEMORIAL!#REF!</definedName>
    <definedName name="MCOD02.110.4308" localSheetId="2">[11]MEMORIAL!#REF!</definedName>
    <definedName name="MCOD02.110.4308">[11]MEMORIAL!#REF!</definedName>
    <definedName name="MCOD02.110.4308_1" localSheetId="1">[12]MEMORIAL!#REF!</definedName>
    <definedName name="MCOD02.110.4308_1" localSheetId="2">[12]MEMORIAL!#REF!</definedName>
    <definedName name="MCOD02.110.4308_1">[12]MEMORIAL!#REF!</definedName>
    <definedName name="MCOD02.110.4312" localSheetId="1">[11]MEMORIAL!#REF!</definedName>
    <definedName name="MCOD02.110.4312" localSheetId="2">[11]MEMORIAL!#REF!</definedName>
    <definedName name="MCOD02.110.4312">[11]MEMORIAL!#REF!</definedName>
    <definedName name="MCOD02.110.4312_1" localSheetId="1">[12]MEMORIAL!#REF!</definedName>
    <definedName name="MCOD02.110.4312_1" localSheetId="2">[12]MEMORIAL!#REF!</definedName>
    <definedName name="MCOD02.110.4312_1">[12]MEMORIAL!#REF!</definedName>
    <definedName name="MCOD02.110.4320" localSheetId="1">[11]MEMORIAL!#REF!</definedName>
    <definedName name="MCOD02.110.4320" localSheetId="2">[11]MEMORIAL!#REF!</definedName>
    <definedName name="MCOD02.110.4320">[11]MEMORIAL!#REF!</definedName>
    <definedName name="MCOD02.110.4320_1" localSheetId="1">[12]MEMORIAL!#REF!</definedName>
    <definedName name="MCOD02.110.4320_1" localSheetId="2">[12]MEMORIAL!#REF!</definedName>
    <definedName name="MCOD02.110.4320_1">[12]MEMORIAL!#REF!</definedName>
    <definedName name="MCOD02.110.4780" localSheetId="1">[11]MEMORIAL!#REF!</definedName>
    <definedName name="MCOD02.110.4780" localSheetId="2">[11]MEMORIAL!#REF!</definedName>
    <definedName name="MCOD02.110.4780">[11]MEMORIAL!#REF!</definedName>
    <definedName name="MCOD02.110.4780_1" localSheetId="1">[12]MEMORIAL!#REF!</definedName>
    <definedName name="MCOD02.110.4780_1" localSheetId="2">[12]MEMORIAL!#REF!</definedName>
    <definedName name="MCOD02.110.4780_1">[12]MEMORIAL!#REF!</definedName>
    <definedName name="MCOD02.120.0050" localSheetId="1">[11]MEMORIAL!#REF!</definedName>
    <definedName name="MCOD02.120.0050" localSheetId="2">[11]MEMORIAL!#REF!</definedName>
    <definedName name="MCOD02.120.0050">[11]MEMORIAL!#REF!</definedName>
    <definedName name="MCOD02.120.0050_1" localSheetId="1">[12]MEMORIAL!#REF!</definedName>
    <definedName name="MCOD02.120.0050_1" localSheetId="2">[12]MEMORIAL!#REF!</definedName>
    <definedName name="MCOD02.120.0050_1">[12]MEMORIAL!#REF!</definedName>
    <definedName name="MCOD02.120.0060" localSheetId="1">[11]MEMORIAL!#REF!</definedName>
    <definedName name="MCOD02.120.0060" localSheetId="2">[11]MEMORIAL!#REF!</definedName>
    <definedName name="MCOD02.120.0060">[11]MEMORIAL!#REF!</definedName>
    <definedName name="MCOD02.120.0060_1" localSheetId="1">[12]MEMORIAL!#REF!</definedName>
    <definedName name="MCOD02.120.0060_1" localSheetId="2">[12]MEMORIAL!#REF!</definedName>
    <definedName name="MCOD02.120.0060_1">[12]MEMORIAL!#REF!</definedName>
    <definedName name="MCOD02.120.0140" localSheetId="1">[11]MEMORIAL!#REF!</definedName>
    <definedName name="MCOD02.120.0140" localSheetId="2">[11]MEMORIAL!#REF!</definedName>
    <definedName name="MCOD02.120.0140">[11]MEMORIAL!#REF!</definedName>
    <definedName name="MCOD02.120.0140_1" localSheetId="1">[12]MEMORIAL!#REF!</definedName>
    <definedName name="MCOD02.120.0140_1" localSheetId="2">[12]MEMORIAL!#REF!</definedName>
    <definedName name="MCOD02.120.0140_1">[12]MEMORIAL!#REF!</definedName>
    <definedName name="MCOD02.130.0070" localSheetId="1">[11]MEMORIAL!#REF!</definedName>
    <definedName name="MCOD02.130.0070" localSheetId="2">[11]MEMORIAL!#REF!</definedName>
    <definedName name="MCOD02.130.0070">[11]MEMORIAL!#REF!</definedName>
    <definedName name="MCOD02.130.0070_1" localSheetId="1">[12]MEMORIAL!#REF!</definedName>
    <definedName name="MCOD02.130.0070_1" localSheetId="2">[12]MEMORIAL!#REF!</definedName>
    <definedName name="MCOD02.130.0070_1">[12]MEMORIAL!#REF!</definedName>
    <definedName name="MCOD02.130.0080" localSheetId="1">[11]MEMORIAL!#REF!</definedName>
    <definedName name="MCOD02.130.0080" localSheetId="2">[11]MEMORIAL!#REF!</definedName>
    <definedName name="MCOD02.130.0080">[11]MEMORIAL!#REF!</definedName>
    <definedName name="MCOD02.130.0080_1" localSheetId="1">[12]MEMORIAL!#REF!</definedName>
    <definedName name="MCOD02.130.0080_1" localSheetId="2">[12]MEMORIAL!#REF!</definedName>
    <definedName name="MCOD02.130.0080_1">[12]MEMORIAL!#REF!</definedName>
    <definedName name="MCOD02.130.0100" localSheetId="1">[11]MEMORIAL!#REF!</definedName>
    <definedName name="MCOD02.130.0100" localSheetId="2">[11]MEMORIAL!#REF!</definedName>
    <definedName name="MCOD02.130.0100">[11]MEMORIAL!#REF!</definedName>
    <definedName name="MCOD02.130.0100_1" localSheetId="1">[12]MEMORIAL!#REF!</definedName>
    <definedName name="MCOD02.130.0100_1" localSheetId="2">[12]MEMORIAL!#REF!</definedName>
    <definedName name="MCOD02.130.0100_1">[12]MEMORIAL!#REF!</definedName>
    <definedName name="MCOD02.140.0030" localSheetId="1">[11]MEMORIAL!#REF!</definedName>
    <definedName name="MCOD02.140.0030" localSheetId="2">[11]MEMORIAL!#REF!</definedName>
    <definedName name="MCOD02.140.0030">[11]MEMORIAL!#REF!</definedName>
    <definedName name="MCOD02.140.0030_1" localSheetId="1">[12]MEMORIAL!#REF!</definedName>
    <definedName name="MCOD02.140.0030_1" localSheetId="2">[12]MEMORIAL!#REF!</definedName>
    <definedName name="MCOD02.140.0030_1">[12]MEMORIAL!#REF!</definedName>
    <definedName name="MCOD02.140.0080" localSheetId="1">[11]MEMORIAL!#REF!</definedName>
    <definedName name="MCOD02.140.0080" localSheetId="2">[11]MEMORIAL!#REF!</definedName>
    <definedName name="MCOD02.140.0080">[11]MEMORIAL!#REF!</definedName>
    <definedName name="MCOD02.140.0080_1" localSheetId="1">[12]MEMORIAL!#REF!</definedName>
    <definedName name="MCOD02.140.0080_1" localSheetId="2">[12]MEMORIAL!#REF!</definedName>
    <definedName name="MCOD02.140.0080_1">[12]MEMORIAL!#REF!</definedName>
    <definedName name="MCOD02.140.0090" localSheetId="1">[11]MEMORIAL!#REF!</definedName>
    <definedName name="MCOD02.140.0090" localSheetId="2">[11]MEMORIAL!#REF!</definedName>
    <definedName name="MCOD02.140.0090">[11]MEMORIAL!#REF!</definedName>
    <definedName name="MCOD02.140.0090_1" localSheetId="1">[12]MEMORIAL!#REF!</definedName>
    <definedName name="MCOD02.140.0090_1" localSheetId="2">[12]MEMORIAL!#REF!</definedName>
    <definedName name="MCOD02.140.0090_1">[12]MEMORIAL!#REF!</definedName>
    <definedName name="MCOD02.160.0010" localSheetId="1">[11]MEMORIAL!#REF!</definedName>
    <definedName name="MCOD02.160.0010" localSheetId="2">[11]MEMORIAL!#REF!</definedName>
    <definedName name="MCOD02.160.0010">[11]MEMORIAL!#REF!</definedName>
    <definedName name="MCOD02.160.0010_1" localSheetId="1">[12]MEMORIAL!#REF!</definedName>
    <definedName name="MCOD02.160.0010_1" localSheetId="2">[12]MEMORIAL!#REF!</definedName>
    <definedName name="MCOD02.160.0010_1">[12]MEMORIAL!#REF!</definedName>
    <definedName name="MCOD02.160.0110" localSheetId="1">[11]MEMORIAL!#REF!</definedName>
    <definedName name="MCOD02.160.0110" localSheetId="2">[11]MEMORIAL!#REF!</definedName>
    <definedName name="MCOD02.160.0110">[11]MEMORIAL!#REF!</definedName>
    <definedName name="MCOD02.160.0110_1" localSheetId="1">[12]MEMORIAL!#REF!</definedName>
    <definedName name="MCOD02.160.0110_1" localSheetId="2">[12]MEMORIAL!#REF!</definedName>
    <definedName name="MCOD02.160.0110_1">[12]MEMORIAL!#REF!</definedName>
    <definedName name="MCOD02.180.0010" localSheetId="1">[11]MEMORIAL!#REF!</definedName>
    <definedName name="MCOD02.180.0010" localSheetId="2">[11]MEMORIAL!#REF!</definedName>
    <definedName name="MCOD02.180.0010">[11]MEMORIAL!#REF!</definedName>
    <definedName name="MCOD02.180.0010_1" localSheetId="1">[12]MEMORIAL!#REF!</definedName>
    <definedName name="MCOD02.180.0010_1" localSheetId="2">[12]MEMORIAL!#REF!</definedName>
    <definedName name="MCOD02.180.0010_1">[12]MEMORIAL!#REF!</definedName>
    <definedName name="MCOD02.210.0020" localSheetId="1">[11]MEMORIAL!#REF!</definedName>
    <definedName name="MCOD02.210.0020" localSheetId="2">[11]MEMORIAL!#REF!</definedName>
    <definedName name="MCOD02.210.0020">[11]MEMORIAL!#REF!</definedName>
    <definedName name="MCOD02.210.0020_1" localSheetId="1">[12]MEMORIAL!#REF!</definedName>
    <definedName name="MCOD02.210.0020_1" localSheetId="2">[12]MEMORIAL!#REF!</definedName>
    <definedName name="MCOD02.210.0020_1">[12]MEMORIAL!#REF!</definedName>
    <definedName name="MCOD02.210.0030" localSheetId="1">[11]MEMORIAL!#REF!</definedName>
    <definedName name="MCOD02.210.0030" localSheetId="2">[11]MEMORIAL!#REF!</definedName>
    <definedName name="MCOD02.210.0030">[11]MEMORIAL!#REF!</definedName>
    <definedName name="MCOD02.210.0030_1" localSheetId="1">[12]MEMORIAL!#REF!</definedName>
    <definedName name="MCOD02.210.0030_1" localSheetId="2">[12]MEMORIAL!#REF!</definedName>
    <definedName name="MCOD02.210.0030_1">[12]MEMORIAL!#REF!</definedName>
    <definedName name="MCOD02.210.0090" localSheetId="1">[11]MEMORIAL!#REF!</definedName>
    <definedName name="MCOD02.210.0090" localSheetId="2">[11]MEMORIAL!#REF!</definedName>
    <definedName name="MCOD02.210.0090">[11]MEMORIAL!#REF!</definedName>
    <definedName name="MCOD02.210.0090_1" localSheetId="1">[12]MEMORIAL!#REF!</definedName>
    <definedName name="MCOD02.210.0090_1" localSheetId="2">[12]MEMORIAL!#REF!</definedName>
    <definedName name="MCOD02.210.0090_1">[12]MEMORIAL!#REF!</definedName>
    <definedName name="MCOD02.210.0110" localSheetId="1">[11]MEMORIAL!#REF!</definedName>
    <definedName name="MCOD02.210.0110" localSheetId="2">[11]MEMORIAL!#REF!</definedName>
    <definedName name="MCOD02.210.0110">[11]MEMORIAL!#REF!</definedName>
    <definedName name="MCOD02.210.0110_1" localSheetId="1">[12]MEMORIAL!#REF!</definedName>
    <definedName name="MCOD02.210.0110_1" localSheetId="2">[12]MEMORIAL!#REF!</definedName>
    <definedName name="MCOD02.210.0110_1">[12]MEMORIAL!#REF!</definedName>
    <definedName name="MCOD02.210.0310" localSheetId="1">[11]MEMORIAL!#REF!</definedName>
    <definedName name="MCOD02.210.0310" localSheetId="2">[11]MEMORIAL!#REF!</definedName>
    <definedName name="MCOD02.210.0310">[11]MEMORIAL!#REF!</definedName>
    <definedName name="MCOD02.210.0310_1" localSheetId="1">[12]MEMORIAL!#REF!</definedName>
    <definedName name="MCOD02.210.0310_1" localSheetId="2">[12]MEMORIAL!#REF!</definedName>
    <definedName name="MCOD02.210.0310_1">[12]MEMORIAL!#REF!</definedName>
    <definedName name="MCOD02.210.0340" localSheetId="1">[11]MEMORIAL!#REF!</definedName>
    <definedName name="MCOD02.210.0340" localSheetId="2">[11]MEMORIAL!#REF!</definedName>
    <definedName name="MCOD02.210.0340">[11]MEMORIAL!#REF!</definedName>
    <definedName name="MCOD02.210.0340_1" localSheetId="1">[12]MEMORIAL!#REF!</definedName>
    <definedName name="MCOD02.210.0340_1" localSheetId="2">[12]MEMORIAL!#REF!</definedName>
    <definedName name="MCOD02.210.0340_1">[12]MEMORIAL!#REF!</definedName>
    <definedName name="MCOD02.210.0350" localSheetId="1">[11]MEMORIAL!#REF!</definedName>
    <definedName name="MCOD02.210.0350" localSheetId="2">[11]MEMORIAL!#REF!</definedName>
    <definedName name="MCOD02.210.0350">[11]MEMORIAL!#REF!</definedName>
    <definedName name="MCOD02.210.0350_1" localSheetId="1">[12]MEMORIAL!#REF!</definedName>
    <definedName name="MCOD02.210.0350_1" localSheetId="2">[12]MEMORIAL!#REF!</definedName>
    <definedName name="MCOD02.210.0350_1">[12]MEMORIAL!#REF!</definedName>
    <definedName name="MCOD02.210.0360" localSheetId="1">[11]MEMORIAL!#REF!</definedName>
    <definedName name="MCOD02.210.0360" localSheetId="2">[11]MEMORIAL!#REF!</definedName>
    <definedName name="MCOD02.210.0360">[11]MEMORIAL!#REF!</definedName>
    <definedName name="MCOD02.210.0360_1" localSheetId="1">[12]MEMORIAL!#REF!</definedName>
    <definedName name="MCOD02.210.0360_1" localSheetId="2">[12]MEMORIAL!#REF!</definedName>
    <definedName name="MCOD02.210.0360_1">[12]MEMORIAL!#REF!</definedName>
    <definedName name="MCOD02.210.0370" localSheetId="1">[11]MEMORIAL!#REF!</definedName>
    <definedName name="MCOD02.210.0370" localSheetId="2">[11]MEMORIAL!#REF!</definedName>
    <definedName name="MCOD02.210.0370">[11]MEMORIAL!#REF!</definedName>
    <definedName name="MCOD02.210.0370_1" localSheetId="1">[12]MEMORIAL!#REF!</definedName>
    <definedName name="MCOD02.210.0370_1" localSheetId="2">[12]MEMORIAL!#REF!</definedName>
    <definedName name="MCOD02.210.0370_1">[12]MEMORIAL!#REF!</definedName>
    <definedName name="MCOD02.210.0380" localSheetId="1">[11]MEMORIAL!#REF!</definedName>
    <definedName name="MCOD02.210.0380" localSheetId="2">[11]MEMORIAL!#REF!</definedName>
    <definedName name="MCOD02.210.0380">[11]MEMORIAL!#REF!</definedName>
    <definedName name="MCOD02.210.0380_1" localSheetId="1">[12]MEMORIAL!#REF!</definedName>
    <definedName name="MCOD02.210.0380_1" localSheetId="2">[12]MEMORIAL!#REF!</definedName>
    <definedName name="MCOD02.210.0380_1">[12]MEMORIAL!#REF!</definedName>
    <definedName name="MCOD02.210.1620" localSheetId="1">[11]MEMORIAL!#REF!</definedName>
    <definedName name="MCOD02.210.1620" localSheetId="2">[11]MEMORIAL!#REF!</definedName>
    <definedName name="MCOD02.210.1620">[11]MEMORIAL!#REF!</definedName>
    <definedName name="MCOD02.210.1620_1" localSheetId="1">[12]MEMORIAL!#REF!</definedName>
    <definedName name="MCOD02.210.1620_1" localSheetId="2">[12]MEMORIAL!#REF!</definedName>
    <definedName name="MCOD02.210.1620_1">[12]MEMORIAL!#REF!</definedName>
    <definedName name="MCOD02.210.1625" localSheetId="1">[11]MEMORIAL!#REF!</definedName>
    <definedName name="MCOD02.210.1625" localSheetId="2">[11]MEMORIAL!#REF!</definedName>
    <definedName name="MCOD02.210.1625">[11]MEMORIAL!#REF!</definedName>
    <definedName name="MCOD02.210.1625_1" localSheetId="1">[12]MEMORIAL!#REF!</definedName>
    <definedName name="MCOD02.210.1625_1" localSheetId="2">[12]MEMORIAL!#REF!</definedName>
    <definedName name="MCOD02.210.1625_1">[12]MEMORIAL!#REF!</definedName>
    <definedName name="MCOD02.210.1635" localSheetId="1">[11]MEMORIAL!#REF!</definedName>
    <definedName name="MCOD02.210.1635" localSheetId="2">[11]MEMORIAL!#REF!</definedName>
    <definedName name="MCOD02.210.1635">[11]MEMORIAL!#REF!</definedName>
    <definedName name="MCOD02.210.1635_1" localSheetId="1">[12]MEMORIAL!#REF!</definedName>
    <definedName name="MCOD02.210.1635_1" localSheetId="2">[12]MEMORIAL!#REF!</definedName>
    <definedName name="MCOD02.210.1635_1">[12]MEMORIAL!#REF!</definedName>
    <definedName name="MCOD02.210.1637" localSheetId="1">[11]MEMORIAL!#REF!</definedName>
    <definedName name="MCOD02.210.1637" localSheetId="2">[11]MEMORIAL!#REF!</definedName>
    <definedName name="MCOD02.210.1637">[11]MEMORIAL!#REF!</definedName>
    <definedName name="MCOD02.210.1637_1" localSheetId="1">[12]MEMORIAL!#REF!</definedName>
    <definedName name="MCOD02.210.1637_1" localSheetId="2">[12]MEMORIAL!#REF!</definedName>
    <definedName name="MCOD02.210.1637_1">[12]MEMORIAL!#REF!</definedName>
    <definedName name="MCOD03.020.0020" localSheetId="1">[11]MEMORIAL!#REF!</definedName>
    <definedName name="MCOD03.020.0020" localSheetId="2">[11]MEMORIAL!#REF!</definedName>
    <definedName name="MCOD03.020.0020">[11]MEMORIAL!#REF!</definedName>
    <definedName name="MCOD03.020.0020_1" localSheetId="1">[12]MEMORIAL!#REF!</definedName>
    <definedName name="MCOD03.020.0020_1" localSheetId="2">[12]MEMORIAL!#REF!</definedName>
    <definedName name="MCOD03.020.0020_1">[12]MEMORIAL!#REF!</definedName>
    <definedName name="MCOD05.150.0830" localSheetId="1">[11]MEMORIAL!#REF!</definedName>
    <definedName name="MCOD05.150.0830" localSheetId="2">[11]MEMORIAL!#REF!</definedName>
    <definedName name="MCOD05.150.0830">[11]MEMORIAL!#REF!</definedName>
    <definedName name="MCOD05.150.0830_1" localSheetId="1">[12]MEMORIAL!#REF!</definedName>
    <definedName name="MCOD05.150.0830_1" localSheetId="2">[12]MEMORIAL!#REF!</definedName>
    <definedName name="MCOD05.150.0830_1">[12]MEMORIAL!#REF!</definedName>
    <definedName name="MCOD05.150.0840" localSheetId="1">[11]MEMORIAL!#REF!</definedName>
    <definedName name="MCOD05.150.0840" localSheetId="2">[11]MEMORIAL!#REF!</definedName>
    <definedName name="MCOD05.150.0840">[11]MEMORIAL!#REF!</definedName>
    <definedName name="MCOD05.150.0840_1" localSheetId="1">[12]MEMORIAL!#REF!</definedName>
    <definedName name="MCOD05.150.0840_1" localSheetId="2">[12]MEMORIAL!#REF!</definedName>
    <definedName name="MCOD05.150.0840_1">[12]MEMORIAL!#REF!</definedName>
    <definedName name="MCODCOTADO01" localSheetId="1">[11]MEMORIAL!#REF!</definedName>
    <definedName name="MCODCOTADO01" localSheetId="2">[11]MEMORIAL!#REF!</definedName>
    <definedName name="MCODCOTADO01">[11]MEMORIAL!#REF!</definedName>
    <definedName name="MCODCOTADO01_1" localSheetId="1">[12]MEMORIAL!#REF!</definedName>
    <definedName name="MCODCOTADO01_1" localSheetId="2">[12]MEMORIAL!#REF!</definedName>
    <definedName name="MCODCOTADO01_1">[12]MEMORIAL!#REF!</definedName>
    <definedName name="MCODCOTADO02" localSheetId="1">[11]MEMORIAL!#REF!</definedName>
    <definedName name="MCODCOTADO02" localSheetId="2">[11]MEMORIAL!#REF!</definedName>
    <definedName name="MCODCOTADO02">[11]MEMORIAL!#REF!</definedName>
    <definedName name="MCODCOTADO02_1" localSheetId="1">[12]MEMORIAL!#REF!</definedName>
    <definedName name="MCODCOTADO02_1" localSheetId="2">[12]MEMORIAL!#REF!</definedName>
    <definedName name="MCODCOTADO02_1">[12]MEMORIAL!#REF!</definedName>
    <definedName name="MCODCOTADO03" localSheetId="1">[11]MEMORIAL!#REF!</definedName>
    <definedName name="MCODCOTADO03" localSheetId="2">[11]MEMORIAL!#REF!</definedName>
    <definedName name="MCODCOTADO03">[11]MEMORIAL!#REF!</definedName>
    <definedName name="MCODCOTADO03_1" localSheetId="1">[12]MEMORIAL!#REF!</definedName>
    <definedName name="MCODCOTADO03_1" localSheetId="2">[12]MEMORIAL!#REF!</definedName>
    <definedName name="MCODCOTADO03_1">[12]MEMORIAL!#REF!</definedName>
    <definedName name="MCODCOTADO04" localSheetId="1">[11]MEMORIAL!#REF!</definedName>
    <definedName name="MCODCOTADO04" localSheetId="2">[11]MEMORIAL!#REF!</definedName>
    <definedName name="MCODCOTADO04">[11]MEMORIAL!#REF!</definedName>
    <definedName name="MCODCOTADO04_1" localSheetId="1">[12]MEMORIAL!#REF!</definedName>
    <definedName name="MCODCOTADO04_1" localSheetId="2">[12]MEMORIAL!#REF!</definedName>
    <definedName name="MCODCOTADO04_1">[12]MEMORIAL!#REF!</definedName>
    <definedName name="medição" localSheetId="1">#REF!</definedName>
    <definedName name="medição" localSheetId="2">#REF!</definedName>
    <definedName name="medição">#REF!</definedName>
    <definedName name="mmm" localSheetId="1">#REF!</definedName>
    <definedName name="mmm" localSheetId="2">#REF!</definedName>
    <definedName name="mmm">#REF!</definedName>
    <definedName name="MTOT02.020.0010" localSheetId="1">[11]MEMORIAL!#REF!</definedName>
    <definedName name="MTOT02.020.0010" localSheetId="2">[11]MEMORIAL!#REF!</definedName>
    <definedName name="MTOT02.020.0010">[11]MEMORIAL!#REF!</definedName>
    <definedName name="MTOT02.020.0010_1" localSheetId="1">[12]MEMORIAL!#REF!</definedName>
    <definedName name="MTOT02.020.0010_1" localSheetId="2">[12]MEMORIAL!#REF!</definedName>
    <definedName name="MTOT02.020.0010_1">[12]MEMORIAL!#REF!</definedName>
    <definedName name="MTOT02.020.0070" localSheetId="1">[11]MEMORIAL!#REF!</definedName>
    <definedName name="MTOT02.020.0070" localSheetId="2">[11]MEMORIAL!#REF!</definedName>
    <definedName name="MTOT02.020.0070">[11]MEMORIAL!#REF!</definedName>
    <definedName name="MTOT02.020.0070_1" localSheetId="1">[12]MEMORIAL!#REF!</definedName>
    <definedName name="MTOT02.020.0070_1" localSheetId="2">[12]MEMORIAL!#REF!</definedName>
    <definedName name="MTOT02.020.0070_1">[12]MEMORIAL!#REF!</definedName>
    <definedName name="MTOT02.030.0090" localSheetId="1">[11]MEMORIAL!#REF!</definedName>
    <definedName name="MTOT02.030.0090" localSheetId="2">[11]MEMORIAL!#REF!</definedName>
    <definedName name="MTOT02.030.0090">[11]MEMORIAL!#REF!</definedName>
    <definedName name="MTOT02.030.0090_1" localSheetId="1">[12]MEMORIAL!#REF!</definedName>
    <definedName name="MTOT02.030.0090_1" localSheetId="2">[12]MEMORIAL!#REF!</definedName>
    <definedName name="MTOT02.030.0090_1">[12]MEMORIAL!#REF!</definedName>
    <definedName name="MTOT02.030.0100" localSheetId="1">[11]MEMORIAL!#REF!</definedName>
    <definedName name="MTOT02.030.0100" localSheetId="2">[11]MEMORIAL!#REF!</definedName>
    <definedName name="MTOT02.030.0100">[11]MEMORIAL!#REF!</definedName>
    <definedName name="MTOT02.030.0100_1" localSheetId="1">[12]MEMORIAL!#REF!</definedName>
    <definedName name="MTOT02.030.0100_1" localSheetId="2">[12]MEMORIAL!#REF!</definedName>
    <definedName name="MTOT02.030.0100_1">[12]MEMORIAL!#REF!</definedName>
    <definedName name="MTOT02.040.0200" localSheetId="1">[11]MEMORIAL!#REF!</definedName>
    <definedName name="MTOT02.040.0200" localSheetId="2">[11]MEMORIAL!#REF!</definedName>
    <definedName name="MTOT02.040.0200">[11]MEMORIAL!#REF!</definedName>
    <definedName name="MTOT02.040.0200_1" localSheetId="1">[12]MEMORIAL!#REF!</definedName>
    <definedName name="MTOT02.040.0200_1" localSheetId="2">[12]MEMORIAL!#REF!</definedName>
    <definedName name="MTOT02.040.0200_1">[12]MEMORIAL!#REF!</definedName>
    <definedName name="MTOT02.040.0280" localSheetId="1">[11]MEMORIAL!#REF!</definedName>
    <definedName name="MTOT02.040.0280" localSheetId="2">[11]MEMORIAL!#REF!</definedName>
    <definedName name="MTOT02.040.0280">[11]MEMORIAL!#REF!</definedName>
    <definedName name="MTOT02.040.0280_1" localSheetId="1">[12]MEMORIAL!#REF!</definedName>
    <definedName name="MTOT02.040.0280_1" localSheetId="2">[12]MEMORIAL!#REF!</definedName>
    <definedName name="MTOT02.040.0280_1">[12]MEMORIAL!#REF!</definedName>
    <definedName name="MTOT02.040.0921" localSheetId="1">[11]MEMORIAL!#REF!</definedName>
    <definedName name="MTOT02.040.0921" localSheetId="2">[11]MEMORIAL!#REF!</definedName>
    <definedName name="MTOT02.040.0921">[11]MEMORIAL!#REF!</definedName>
    <definedName name="MTOT02.040.0921_1" localSheetId="1">[12]MEMORIAL!#REF!</definedName>
    <definedName name="MTOT02.040.0921_1" localSheetId="2">[12]MEMORIAL!#REF!</definedName>
    <definedName name="MTOT02.040.0921_1">[12]MEMORIAL!#REF!</definedName>
    <definedName name="MTOT02.040.1055" localSheetId="1">[11]MEMORIAL!#REF!</definedName>
    <definedName name="MTOT02.040.1055" localSheetId="2">[11]MEMORIAL!#REF!</definedName>
    <definedName name="MTOT02.040.1055">[11]MEMORIAL!#REF!</definedName>
    <definedName name="MTOT02.040.1055_1" localSheetId="1">[12]MEMORIAL!#REF!</definedName>
    <definedName name="MTOT02.040.1055_1" localSheetId="2">[12]MEMORIAL!#REF!</definedName>
    <definedName name="MTOT02.040.1055_1">[12]MEMORIAL!#REF!</definedName>
    <definedName name="MTOT02.040.1060" localSheetId="1">[11]MEMORIAL!#REF!</definedName>
    <definedName name="MTOT02.040.1060" localSheetId="2">[11]MEMORIAL!#REF!</definedName>
    <definedName name="MTOT02.040.1060">[11]MEMORIAL!#REF!</definedName>
    <definedName name="MTOT02.040.1060_1" localSheetId="1">[12]MEMORIAL!#REF!</definedName>
    <definedName name="MTOT02.040.1060_1" localSheetId="2">[12]MEMORIAL!#REF!</definedName>
    <definedName name="MTOT02.040.1060_1">[12]MEMORIAL!#REF!</definedName>
    <definedName name="MTOT02.040.3790" localSheetId="1">[11]MEMORIAL!#REF!</definedName>
    <definedName name="MTOT02.040.3790" localSheetId="2">[11]MEMORIAL!#REF!</definedName>
    <definedName name="MTOT02.040.3790">[11]MEMORIAL!#REF!</definedName>
    <definedName name="MTOT02.040.3790_1" localSheetId="1">[12]MEMORIAL!#REF!</definedName>
    <definedName name="MTOT02.040.3790_1" localSheetId="2">[12]MEMORIAL!#REF!</definedName>
    <definedName name="MTOT02.040.3790_1">[12]MEMORIAL!#REF!</definedName>
    <definedName name="MTOT02.040.3800" localSheetId="1">[11]MEMORIAL!#REF!</definedName>
    <definedName name="MTOT02.040.3800" localSheetId="2">[11]MEMORIAL!#REF!</definedName>
    <definedName name="MTOT02.040.3800">[11]MEMORIAL!#REF!</definedName>
    <definedName name="MTOT02.040.3800_1" localSheetId="1">[12]MEMORIAL!#REF!</definedName>
    <definedName name="MTOT02.040.3800_1" localSheetId="2">[12]MEMORIAL!#REF!</definedName>
    <definedName name="MTOT02.040.3800_1">[12]MEMORIAL!#REF!</definedName>
    <definedName name="MTOT02.040.3810" localSheetId="1">[11]MEMORIAL!#REF!</definedName>
    <definedName name="MTOT02.040.3810" localSheetId="2">[11]MEMORIAL!#REF!</definedName>
    <definedName name="MTOT02.040.3810">[11]MEMORIAL!#REF!</definedName>
    <definedName name="MTOT02.040.3810_1" localSheetId="1">[12]MEMORIAL!#REF!</definedName>
    <definedName name="MTOT02.040.3810_1" localSheetId="2">[12]MEMORIAL!#REF!</definedName>
    <definedName name="MTOT02.040.3810_1">[12]MEMORIAL!#REF!</definedName>
    <definedName name="MTOT02.040.4510" localSheetId="1">[11]MEMORIAL!#REF!</definedName>
    <definedName name="MTOT02.040.4510" localSheetId="2">[11]MEMORIAL!#REF!</definedName>
    <definedName name="MTOT02.040.4510">[11]MEMORIAL!#REF!</definedName>
    <definedName name="MTOT02.040.4510_1" localSheetId="1">[12]MEMORIAL!#REF!</definedName>
    <definedName name="MTOT02.040.4510_1" localSheetId="2">[12]MEMORIAL!#REF!</definedName>
    <definedName name="MTOT02.040.4510_1">[12]MEMORIAL!#REF!</definedName>
    <definedName name="MTOT02.040.4520" localSheetId="1">[11]MEMORIAL!#REF!</definedName>
    <definedName name="MTOT02.040.4520" localSheetId="2">[11]MEMORIAL!#REF!</definedName>
    <definedName name="MTOT02.040.4520">[11]MEMORIAL!#REF!</definedName>
    <definedName name="MTOT02.040.4520_1" localSheetId="1">[12]MEMORIAL!#REF!</definedName>
    <definedName name="MTOT02.040.4520_1" localSheetId="2">[12]MEMORIAL!#REF!</definedName>
    <definedName name="MTOT02.040.4520_1">[12]MEMORIAL!#REF!</definedName>
    <definedName name="MTOT02.040.4550" localSheetId="1">[11]MEMORIAL!#REF!</definedName>
    <definedName name="MTOT02.040.4550" localSheetId="2">[11]MEMORIAL!#REF!</definedName>
    <definedName name="MTOT02.040.4550">[11]MEMORIAL!#REF!</definedName>
    <definedName name="MTOT02.040.4550_1" localSheetId="1">[12]MEMORIAL!#REF!</definedName>
    <definedName name="MTOT02.040.4550_1" localSheetId="2">[12]MEMORIAL!#REF!</definedName>
    <definedName name="MTOT02.040.4550_1">[12]MEMORIAL!#REF!</definedName>
    <definedName name="MTOT02.040.4620" localSheetId="1">[11]MEMORIAL!#REF!</definedName>
    <definedName name="MTOT02.040.4620" localSheetId="2">[11]MEMORIAL!#REF!</definedName>
    <definedName name="MTOT02.040.4620">[11]MEMORIAL!#REF!</definedName>
    <definedName name="MTOT02.040.4620_1" localSheetId="1">[12]MEMORIAL!#REF!</definedName>
    <definedName name="MTOT02.040.4620_1" localSheetId="2">[12]MEMORIAL!#REF!</definedName>
    <definedName name="MTOT02.040.4620_1">[12]MEMORIAL!#REF!</definedName>
    <definedName name="MTOT02.040.4630" localSheetId="1">[11]MEMORIAL!#REF!</definedName>
    <definedName name="MTOT02.040.4630" localSheetId="2">[11]MEMORIAL!#REF!</definedName>
    <definedName name="MTOT02.040.4630">[11]MEMORIAL!#REF!</definedName>
    <definedName name="MTOT02.040.4630_1" localSheetId="1">[12]MEMORIAL!#REF!</definedName>
    <definedName name="MTOT02.040.4630_1" localSheetId="2">[12]MEMORIAL!#REF!</definedName>
    <definedName name="MTOT02.040.4630_1">[12]MEMORIAL!#REF!</definedName>
    <definedName name="MTOT02.040.4636" localSheetId="1">[11]MEMORIAL!#REF!</definedName>
    <definedName name="MTOT02.040.4636" localSheetId="2">[11]MEMORIAL!#REF!</definedName>
    <definedName name="MTOT02.040.4636">[11]MEMORIAL!#REF!</definedName>
    <definedName name="MTOT02.040.4636_1" localSheetId="1">[12]MEMORIAL!#REF!</definedName>
    <definedName name="MTOT02.040.4636_1" localSheetId="2">[12]MEMORIAL!#REF!</definedName>
    <definedName name="MTOT02.040.4636_1">[12]MEMORIAL!#REF!</definedName>
    <definedName name="MTOT02.040.4690" localSheetId="1">[11]MEMORIAL!#REF!</definedName>
    <definedName name="MTOT02.040.4690" localSheetId="2">[11]MEMORIAL!#REF!</definedName>
    <definedName name="MTOT02.040.4690">[11]MEMORIAL!#REF!</definedName>
    <definedName name="MTOT02.040.4690_1" localSheetId="1">[12]MEMORIAL!#REF!</definedName>
    <definedName name="MTOT02.040.4690_1" localSheetId="2">[12]MEMORIAL!#REF!</definedName>
    <definedName name="MTOT02.040.4690_1">[12]MEMORIAL!#REF!</definedName>
    <definedName name="MTOT02.040.7402" localSheetId="1">[11]MEMORIAL!#REF!</definedName>
    <definedName name="MTOT02.040.7402" localSheetId="2">[11]MEMORIAL!#REF!</definedName>
    <definedName name="MTOT02.040.7402">[11]MEMORIAL!#REF!</definedName>
    <definedName name="MTOT02.040.7402_1" localSheetId="1">[12]MEMORIAL!#REF!</definedName>
    <definedName name="MTOT02.040.7402_1" localSheetId="2">[12]MEMORIAL!#REF!</definedName>
    <definedName name="MTOT02.040.7402_1">[12]MEMORIAL!#REF!</definedName>
    <definedName name="MTOT02.040.9800" localSheetId="1">[11]MEMORIAL!#REF!</definedName>
    <definedName name="MTOT02.040.9800" localSheetId="2">[11]MEMORIAL!#REF!</definedName>
    <definedName name="MTOT02.040.9800">[11]MEMORIAL!#REF!</definedName>
    <definedName name="MTOT02.040.9800_1" localSheetId="1">[12]MEMORIAL!#REF!</definedName>
    <definedName name="MTOT02.040.9800_1" localSheetId="2">[12]MEMORIAL!#REF!</definedName>
    <definedName name="MTOT02.040.9800_1">[12]MEMORIAL!#REF!</definedName>
    <definedName name="MTOT02.040.9802" localSheetId="1">[11]MEMORIAL!#REF!</definedName>
    <definedName name="MTOT02.040.9802" localSheetId="2">[11]MEMORIAL!#REF!</definedName>
    <definedName name="MTOT02.040.9802">[11]MEMORIAL!#REF!</definedName>
    <definedName name="MTOT02.040.9802_1" localSheetId="1">[12]MEMORIAL!#REF!</definedName>
    <definedName name="MTOT02.040.9802_1" localSheetId="2">[12]MEMORIAL!#REF!</definedName>
    <definedName name="MTOT02.040.9802_1">[12]MEMORIAL!#REF!</definedName>
    <definedName name="MTOT02.040.9804" localSheetId="1">[11]MEMORIAL!#REF!</definedName>
    <definedName name="MTOT02.040.9804" localSheetId="2">[11]MEMORIAL!#REF!</definedName>
    <definedName name="MTOT02.040.9804">[11]MEMORIAL!#REF!</definedName>
    <definedName name="MTOT02.040.9804_1" localSheetId="1">[12]MEMORIAL!#REF!</definedName>
    <definedName name="MTOT02.040.9804_1" localSheetId="2">[12]MEMORIAL!#REF!</definedName>
    <definedName name="MTOT02.040.9804_1">[12]MEMORIAL!#REF!</definedName>
    <definedName name="MTOT02.110.0014" localSheetId="1">[11]MEMORIAL!#REF!</definedName>
    <definedName name="MTOT02.110.0014" localSheetId="2">[11]MEMORIAL!#REF!</definedName>
    <definedName name="MTOT02.110.0014">[11]MEMORIAL!#REF!</definedName>
    <definedName name="MTOT02.110.0014_1" localSheetId="1">[12]MEMORIAL!#REF!</definedName>
    <definedName name="MTOT02.110.0014_1" localSheetId="2">[12]MEMORIAL!#REF!</definedName>
    <definedName name="MTOT02.110.0014_1">[12]MEMORIAL!#REF!</definedName>
    <definedName name="MTOT02.110.0054" localSheetId="1">[11]MEMORIAL!#REF!</definedName>
    <definedName name="MTOT02.110.0054" localSheetId="2">[11]MEMORIAL!#REF!</definedName>
    <definedName name="MTOT02.110.0054">[11]MEMORIAL!#REF!</definedName>
    <definedName name="MTOT02.110.0054_1" localSheetId="1">[12]MEMORIAL!#REF!</definedName>
    <definedName name="MTOT02.110.0054_1" localSheetId="2">[12]MEMORIAL!#REF!</definedName>
    <definedName name="MTOT02.110.0054_1">[12]MEMORIAL!#REF!</definedName>
    <definedName name="MTOT02.110.0066" localSheetId="1">[11]MEMORIAL!#REF!</definedName>
    <definedName name="MTOT02.110.0066" localSheetId="2">[11]MEMORIAL!#REF!</definedName>
    <definedName name="MTOT02.110.0066">[11]MEMORIAL!#REF!</definedName>
    <definedName name="MTOT02.110.0066_1" localSheetId="1">[12]MEMORIAL!#REF!</definedName>
    <definedName name="MTOT02.110.0066_1" localSheetId="2">[12]MEMORIAL!#REF!</definedName>
    <definedName name="MTOT02.110.0066_1">[12]MEMORIAL!#REF!</definedName>
    <definedName name="MTOT02.110.0094" localSheetId="1">[11]MEMORIAL!#REF!</definedName>
    <definedName name="MTOT02.110.0094" localSheetId="2">[11]MEMORIAL!#REF!</definedName>
    <definedName name="MTOT02.110.0094">[11]MEMORIAL!#REF!</definedName>
    <definedName name="MTOT02.110.0094_1" localSheetId="1">[12]MEMORIAL!#REF!</definedName>
    <definedName name="MTOT02.110.0094_1" localSheetId="2">[12]MEMORIAL!#REF!</definedName>
    <definedName name="MTOT02.110.0094_1">[12]MEMORIAL!#REF!</definedName>
    <definedName name="MTOT02.110.0106" localSheetId="1">[11]MEMORIAL!#REF!</definedName>
    <definedName name="MTOT02.110.0106" localSheetId="2">[11]MEMORIAL!#REF!</definedName>
    <definedName name="MTOT02.110.0106">[11]MEMORIAL!#REF!</definedName>
    <definedName name="MTOT02.110.0106_1" localSheetId="1">[12]MEMORIAL!#REF!</definedName>
    <definedName name="MTOT02.110.0106_1" localSheetId="2">[12]MEMORIAL!#REF!</definedName>
    <definedName name="MTOT02.110.0106_1">[12]MEMORIAL!#REF!</definedName>
    <definedName name="MTOT02.110.0110" localSheetId="1">[11]MEMORIAL!#REF!</definedName>
    <definedName name="MTOT02.110.0110" localSheetId="2">[11]MEMORIAL!#REF!</definedName>
    <definedName name="MTOT02.110.0110">[11]MEMORIAL!#REF!</definedName>
    <definedName name="MTOT02.110.0110_1" localSheetId="1">[12]MEMORIAL!#REF!</definedName>
    <definedName name="MTOT02.110.0110_1" localSheetId="2">[12]MEMORIAL!#REF!</definedName>
    <definedName name="MTOT02.110.0110_1">[12]MEMORIAL!#REF!</definedName>
    <definedName name="MTOT02.110.0134" localSheetId="1">[11]MEMORIAL!#REF!</definedName>
    <definedName name="MTOT02.110.0134" localSheetId="2">[11]MEMORIAL!#REF!</definedName>
    <definedName name="MTOT02.110.0134">[11]MEMORIAL!#REF!</definedName>
    <definedName name="MTOT02.110.0134_1" localSheetId="1">[12]MEMORIAL!#REF!</definedName>
    <definedName name="MTOT02.110.0134_1" localSheetId="2">[12]MEMORIAL!#REF!</definedName>
    <definedName name="MTOT02.110.0134_1">[12]MEMORIAL!#REF!</definedName>
    <definedName name="MTOT02.110.0146" localSheetId="1">[11]MEMORIAL!#REF!</definedName>
    <definedName name="MTOT02.110.0146" localSheetId="2">[11]MEMORIAL!#REF!</definedName>
    <definedName name="MTOT02.110.0146">[11]MEMORIAL!#REF!</definedName>
    <definedName name="MTOT02.110.0146_1" localSheetId="1">[12]MEMORIAL!#REF!</definedName>
    <definedName name="MTOT02.110.0146_1" localSheetId="2">[12]MEMORIAL!#REF!</definedName>
    <definedName name="MTOT02.110.0146_1">[12]MEMORIAL!#REF!</definedName>
    <definedName name="MTOT02.110.0150" localSheetId="1">[11]MEMORIAL!#REF!</definedName>
    <definedName name="MTOT02.110.0150" localSheetId="2">[11]MEMORIAL!#REF!</definedName>
    <definedName name="MTOT02.110.0150">[11]MEMORIAL!#REF!</definedName>
    <definedName name="MTOT02.110.0150_1" localSheetId="1">[12]MEMORIAL!#REF!</definedName>
    <definedName name="MTOT02.110.0150_1" localSheetId="2">[12]MEMORIAL!#REF!</definedName>
    <definedName name="MTOT02.110.0150_1">[12]MEMORIAL!#REF!</definedName>
    <definedName name="MTOT02.110.0610" localSheetId="1">[11]MEMORIAL!#REF!</definedName>
    <definedName name="MTOT02.110.0610" localSheetId="2">[11]MEMORIAL!#REF!</definedName>
    <definedName name="MTOT02.110.0610">[11]MEMORIAL!#REF!</definedName>
    <definedName name="MTOT02.110.0610_1" localSheetId="1">[12]MEMORIAL!#REF!</definedName>
    <definedName name="MTOT02.110.0610_1" localSheetId="2">[12]MEMORIAL!#REF!</definedName>
    <definedName name="MTOT02.110.0610_1">[12]MEMORIAL!#REF!</definedName>
    <definedName name="MTOT02.110.0620" localSheetId="1">[11]MEMORIAL!#REF!</definedName>
    <definedName name="MTOT02.110.0620" localSheetId="2">[11]MEMORIAL!#REF!</definedName>
    <definedName name="MTOT02.110.0620">[11]MEMORIAL!#REF!</definedName>
    <definedName name="MTOT02.110.0620_1" localSheetId="1">[12]MEMORIAL!#REF!</definedName>
    <definedName name="MTOT02.110.0620_1" localSheetId="2">[12]MEMORIAL!#REF!</definedName>
    <definedName name="MTOT02.110.0620_1">[12]MEMORIAL!#REF!</definedName>
    <definedName name="MTOT02.110.0734" localSheetId="1">[11]MEMORIAL!#REF!</definedName>
    <definedName name="MTOT02.110.0734" localSheetId="2">[11]MEMORIAL!#REF!</definedName>
    <definedName name="MTOT02.110.0734">[11]MEMORIAL!#REF!</definedName>
    <definedName name="MTOT02.110.0734_1" localSheetId="1">[12]MEMORIAL!#REF!</definedName>
    <definedName name="MTOT02.110.0734_1" localSheetId="2">[12]MEMORIAL!#REF!</definedName>
    <definedName name="MTOT02.110.0734_1">[12]MEMORIAL!#REF!</definedName>
    <definedName name="MTOT02.110.0738" localSheetId="1">[11]MEMORIAL!#REF!</definedName>
    <definedName name="MTOT02.110.0738" localSheetId="2">[11]MEMORIAL!#REF!</definedName>
    <definedName name="MTOT02.110.0738">[11]MEMORIAL!#REF!</definedName>
    <definedName name="MTOT02.110.0738_1" localSheetId="1">[12]MEMORIAL!#REF!</definedName>
    <definedName name="MTOT02.110.0738_1" localSheetId="2">[12]MEMORIAL!#REF!</definedName>
    <definedName name="MTOT02.110.0738_1">[12]MEMORIAL!#REF!</definedName>
    <definedName name="MTOT02.110.0750" localSheetId="1">[11]MEMORIAL!#REF!</definedName>
    <definedName name="MTOT02.110.0750" localSheetId="2">[11]MEMORIAL!#REF!</definedName>
    <definedName name="MTOT02.110.0750">[11]MEMORIAL!#REF!</definedName>
    <definedName name="MTOT02.110.0750_1" localSheetId="1">[12]MEMORIAL!#REF!</definedName>
    <definedName name="MTOT02.110.0750_1" localSheetId="2">[12]MEMORIAL!#REF!</definedName>
    <definedName name="MTOT02.110.0750_1">[12]MEMORIAL!#REF!</definedName>
    <definedName name="MTOT02.110.1014" localSheetId="1">[11]MEMORIAL!#REF!</definedName>
    <definedName name="MTOT02.110.1014" localSheetId="2">[11]MEMORIAL!#REF!</definedName>
    <definedName name="MTOT02.110.1014">[11]MEMORIAL!#REF!</definedName>
    <definedName name="MTOT02.110.1014_1" localSheetId="1">[12]MEMORIAL!#REF!</definedName>
    <definedName name="MTOT02.110.1014_1" localSheetId="2">[12]MEMORIAL!#REF!</definedName>
    <definedName name="MTOT02.110.1014_1">[12]MEMORIAL!#REF!</definedName>
    <definedName name="MTOT02.110.1020" localSheetId="1">[11]MEMORIAL!#REF!</definedName>
    <definedName name="MTOT02.110.1020" localSheetId="2">[11]MEMORIAL!#REF!</definedName>
    <definedName name="MTOT02.110.1020">[11]MEMORIAL!#REF!</definedName>
    <definedName name="MTOT02.110.1020_1" localSheetId="1">[12]MEMORIAL!#REF!</definedName>
    <definedName name="MTOT02.110.1020_1" localSheetId="2">[12]MEMORIAL!#REF!</definedName>
    <definedName name="MTOT02.110.1020_1">[12]MEMORIAL!#REF!</definedName>
    <definedName name="MTOT02.110.1164" localSheetId="1">[11]MEMORIAL!#REF!</definedName>
    <definedName name="MTOT02.110.1164" localSheetId="2">[11]MEMORIAL!#REF!</definedName>
    <definedName name="MTOT02.110.1164">[11]MEMORIAL!#REF!</definedName>
    <definedName name="MTOT02.110.1164_1" localSheetId="1">[12]MEMORIAL!#REF!</definedName>
    <definedName name="MTOT02.110.1164_1" localSheetId="2">[12]MEMORIAL!#REF!</definedName>
    <definedName name="MTOT02.110.1164_1">[12]MEMORIAL!#REF!</definedName>
    <definedName name="MTOT02.110.1166" localSheetId="1">[11]MEMORIAL!#REF!</definedName>
    <definedName name="MTOT02.110.1166" localSheetId="2">[11]MEMORIAL!#REF!</definedName>
    <definedName name="MTOT02.110.1166">[11]MEMORIAL!#REF!</definedName>
    <definedName name="MTOT02.110.1166_1" localSheetId="1">[12]MEMORIAL!#REF!</definedName>
    <definedName name="MTOT02.110.1166_1" localSheetId="2">[12]MEMORIAL!#REF!</definedName>
    <definedName name="MTOT02.110.1166_1">[12]MEMORIAL!#REF!</definedName>
    <definedName name="MTOT02.110.1420" localSheetId="1">[11]MEMORIAL!#REF!</definedName>
    <definedName name="MTOT02.110.1420" localSheetId="2">[11]MEMORIAL!#REF!</definedName>
    <definedName name="MTOT02.110.1420">[11]MEMORIAL!#REF!</definedName>
    <definedName name="MTOT02.110.1420_1" localSheetId="1">[12]MEMORIAL!#REF!</definedName>
    <definedName name="MTOT02.110.1420_1" localSheetId="2">[12]MEMORIAL!#REF!</definedName>
    <definedName name="MTOT02.110.1420_1">[12]MEMORIAL!#REF!</definedName>
    <definedName name="MTOT02.110.1426" localSheetId="1">[11]MEMORIAL!#REF!</definedName>
    <definedName name="MTOT02.110.1426" localSheetId="2">[11]MEMORIAL!#REF!</definedName>
    <definedName name="MTOT02.110.1426">[11]MEMORIAL!#REF!</definedName>
    <definedName name="MTOT02.110.1426_1" localSheetId="1">[12]MEMORIAL!#REF!</definedName>
    <definedName name="MTOT02.110.1426_1" localSheetId="2">[12]MEMORIAL!#REF!</definedName>
    <definedName name="MTOT02.110.1426_1">[12]MEMORIAL!#REF!</definedName>
    <definedName name="MTOT02.110.1654" localSheetId="1">[11]MEMORIAL!#REF!</definedName>
    <definedName name="MTOT02.110.1654" localSheetId="2">[11]MEMORIAL!#REF!</definedName>
    <definedName name="MTOT02.110.1654">[11]MEMORIAL!#REF!</definedName>
    <definedName name="MTOT02.110.1654_1" localSheetId="1">[12]MEMORIAL!#REF!</definedName>
    <definedName name="MTOT02.110.1654_1" localSheetId="2">[12]MEMORIAL!#REF!</definedName>
    <definedName name="MTOT02.110.1654_1">[12]MEMORIAL!#REF!</definedName>
    <definedName name="MTOT02.110.1880" localSheetId="1">[11]MEMORIAL!#REF!</definedName>
    <definedName name="MTOT02.110.1880" localSheetId="2">[11]MEMORIAL!#REF!</definedName>
    <definedName name="MTOT02.110.1880">[11]MEMORIAL!#REF!</definedName>
    <definedName name="MTOT02.110.1880_1" localSheetId="1">[12]MEMORIAL!#REF!</definedName>
    <definedName name="MTOT02.110.1880_1" localSheetId="2">[12]MEMORIAL!#REF!</definedName>
    <definedName name="MTOT02.110.1880_1">[12]MEMORIAL!#REF!</definedName>
    <definedName name="MTOT02.110.1974" localSheetId="1">[11]MEMORIAL!#REF!</definedName>
    <definedName name="MTOT02.110.1974" localSheetId="2">[11]MEMORIAL!#REF!</definedName>
    <definedName name="MTOT02.110.1974">[11]MEMORIAL!#REF!</definedName>
    <definedName name="MTOT02.110.1974_1" localSheetId="1">[12]MEMORIAL!#REF!</definedName>
    <definedName name="MTOT02.110.1974_1" localSheetId="2">[12]MEMORIAL!#REF!</definedName>
    <definedName name="MTOT02.110.1974_1">[12]MEMORIAL!#REF!</definedName>
    <definedName name="MTOT02.110.1996" localSheetId="1">[11]MEMORIAL!#REF!</definedName>
    <definedName name="MTOT02.110.1996" localSheetId="2">[11]MEMORIAL!#REF!</definedName>
    <definedName name="MTOT02.110.1996">[11]MEMORIAL!#REF!</definedName>
    <definedName name="MTOT02.110.1996_1" localSheetId="1">[12]MEMORIAL!#REF!</definedName>
    <definedName name="MTOT02.110.1996_1" localSheetId="2">[12]MEMORIAL!#REF!</definedName>
    <definedName name="MTOT02.110.1996_1">[12]MEMORIAL!#REF!</definedName>
    <definedName name="MTOT02.110.2012" localSheetId="1">[11]MEMORIAL!#REF!</definedName>
    <definedName name="MTOT02.110.2012" localSheetId="2">[11]MEMORIAL!#REF!</definedName>
    <definedName name="MTOT02.110.2012">[11]MEMORIAL!#REF!</definedName>
    <definedName name="MTOT02.110.2012_1" localSheetId="1">[12]MEMORIAL!#REF!</definedName>
    <definedName name="MTOT02.110.2012_1" localSheetId="2">[12]MEMORIAL!#REF!</definedName>
    <definedName name="MTOT02.110.2012_1">[12]MEMORIAL!#REF!</definedName>
    <definedName name="MTOT02.110.2016" localSheetId="1">[11]MEMORIAL!#REF!</definedName>
    <definedName name="MTOT02.110.2016" localSheetId="2">[11]MEMORIAL!#REF!</definedName>
    <definedName name="MTOT02.110.2016">[11]MEMORIAL!#REF!</definedName>
    <definedName name="MTOT02.110.2016_1" localSheetId="1">[12]MEMORIAL!#REF!</definedName>
    <definedName name="MTOT02.110.2016_1" localSheetId="2">[12]MEMORIAL!#REF!</definedName>
    <definedName name="MTOT02.110.2016_1">[12]MEMORIAL!#REF!</definedName>
    <definedName name="MTOT02.110.2024" localSheetId="1">[11]MEMORIAL!#REF!</definedName>
    <definedName name="MTOT02.110.2024" localSheetId="2">[11]MEMORIAL!#REF!</definedName>
    <definedName name="MTOT02.110.2024">[11]MEMORIAL!#REF!</definedName>
    <definedName name="MTOT02.110.2024_1" localSheetId="1">[12]MEMORIAL!#REF!</definedName>
    <definedName name="MTOT02.110.2024_1" localSheetId="2">[12]MEMORIAL!#REF!</definedName>
    <definedName name="MTOT02.110.2024_1">[12]MEMORIAL!#REF!</definedName>
    <definedName name="MTOT02.110.2026" localSheetId="1">[11]MEMORIAL!#REF!</definedName>
    <definedName name="MTOT02.110.2026" localSheetId="2">[11]MEMORIAL!#REF!</definedName>
    <definedName name="MTOT02.110.2026">[11]MEMORIAL!#REF!</definedName>
    <definedName name="MTOT02.110.2026_1" localSheetId="1">[12]MEMORIAL!#REF!</definedName>
    <definedName name="MTOT02.110.2026_1" localSheetId="2">[12]MEMORIAL!#REF!</definedName>
    <definedName name="MTOT02.110.2026_1">[12]MEMORIAL!#REF!</definedName>
    <definedName name="MTOT02.110.2310" localSheetId="1">[11]MEMORIAL!#REF!</definedName>
    <definedName name="MTOT02.110.2310" localSheetId="2">[11]MEMORIAL!#REF!</definedName>
    <definedName name="MTOT02.110.2310">[11]MEMORIAL!#REF!</definedName>
    <definedName name="MTOT02.110.2310_1" localSheetId="1">[12]MEMORIAL!#REF!</definedName>
    <definedName name="MTOT02.110.2310_1" localSheetId="2">[12]MEMORIAL!#REF!</definedName>
    <definedName name="MTOT02.110.2310_1">[12]MEMORIAL!#REF!</definedName>
    <definedName name="MTOT02.110.2480" localSheetId="1">[11]MEMORIAL!#REF!</definedName>
    <definedName name="MTOT02.110.2480" localSheetId="2">[11]MEMORIAL!#REF!</definedName>
    <definedName name="MTOT02.110.2480">[11]MEMORIAL!#REF!</definedName>
    <definedName name="MTOT02.110.2480_1" localSheetId="1">[12]MEMORIAL!#REF!</definedName>
    <definedName name="MTOT02.110.2480_1" localSheetId="2">[12]MEMORIAL!#REF!</definedName>
    <definedName name="MTOT02.110.2480_1">[12]MEMORIAL!#REF!</definedName>
    <definedName name="MTOT02.110.2798" localSheetId="1">[11]MEMORIAL!#REF!</definedName>
    <definedName name="MTOT02.110.2798" localSheetId="2">[11]MEMORIAL!#REF!</definedName>
    <definedName name="MTOT02.110.2798">[11]MEMORIAL!#REF!</definedName>
    <definedName name="MTOT02.110.2798_1" localSheetId="1">[12]MEMORIAL!#REF!</definedName>
    <definedName name="MTOT02.110.2798_1" localSheetId="2">[12]MEMORIAL!#REF!</definedName>
    <definedName name="MTOT02.110.2798_1">[12]MEMORIAL!#REF!</definedName>
    <definedName name="MTOT02.110.2806" localSheetId="1">[11]MEMORIAL!#REF!</definedName>
    <definedName name="MTOT02.110.2806" localSheetId="2">[11]MEMORIAL!#REF!</definedName>
    <definedName name="MTOT02.110.2806">[11]MEMORIAL!#REF!</definedName>
    <definedName name="MTOT02.110.2806_1" localSheetId="1">[12]MEMORIAL!#REF!</definedName>
    <definedName name="MTOT02.110.2806_1" localSheetId="2">[12]MEMORIAL!#REF!</definedName>
    <definedName name="MTOT02.110.2806_1">[12]MEMORIAL!#REF!</definedName>
    <definedName name="MTOT02.110.2868" localSheetId="1">[11]MEMORIAL!#REF!</definedName>
    <definedName name="MTOT02.110.2868" localSheetId="2">[11]MEMORIAL!#REF!</definedName>
    <definedName name="MTOT02.110.2868">[11]MEMORIAL!#REF!</definedName>
    <definedName name="MTOT02.110.2868_1" localSheetId="1">[12]MEMORIAL!#REF!</definedName>
    <definedName name="MTOT02.110.2868_1" localSheetId="2">[12]MEMORIAL!#REF!</definedName>
    <definedName name="MTOT02.110.2868_1">[12]MEMORIAL!#REF!</definedName>
    <definedName name="MTOT02.110.3856" localSheetId="1">[11]MEMORIAL!#REF!</definedName>
    <definedName name="MTOT02.110.3856" localSheetId="2">[11]MEMORIAL!#REF!</definedName>
    <definedName name="MTOT02.110.3856">[11]MEMORIAL!#REF!</definedName>
    <definedName name="MTOT02.110.3856_1" localSheetId="1">[12]MEMORIAL!#REF!</definedName>
    <definedName name="MTOT02.110.3856_1" localSheetId="2">[12]MEMORIAL!#REF!</definedName>
    <definedName name="MTOT02.110.3856_1">[12]MEMORIAL!#REF!</definedName>
    <definedName name="MTOT02.110.3908" localSheetId="1">[11]MEMORIAL!#REF!</definedName>
    <definedName name="MTOT02.110.3908" localSheetId="2">[11]MEMORIAL!#REF!</definedName>
    <definedName name="MTOT02.110.3908">[11]MEMORIAL!#REF!</definedName>
    <definedName name="MTOT02.110.3908_1" localSheetId="1">[12]MEMORIAL!#REF!</definedName>
    <definedName name="MTOT02.110.3908_1" localSheetId="2">[12]MEMORIAL!#REF!</definedName>
    <definedName name="MTOT02.110.3908_1">[12]MEMORIAL!#REF!</definedName>
    <definedName name="MTOT02.110.3926" localSheetId="1">[11]MEMORIAL!#REF!</definedName>
    <definedName name="MTOT02.110.3926" localSheetId="2">[11]MEMORIAL!#REF!</definedName>
    <definedName name="MTOT02.110.3926">[11]MEMORIAL!#REF!</definedName>
    <definedName name="MTOT02.110.3926_1" localSheetId="1">[12]MEMORIAL!#REF!</definedName>
    <definedName name="MTOT02.110.3926_1" localSheetId="2">[12]MEMORIAL!#REF!</definedName>
    <definedName name="MTOT02.110.3926_1">[12]MEMORIAL!#REF!</definedName>
    <definedName name="MTOT02.110.4288" localSheetId="1">[11]MEMORIAL!#REF!</definedName>
    <definedName name="MTOT02.110.4288" localSheetId="2">[11]MEMORIAL!#REF!</definedName>
    <definedName name="MTOT02.110.4288">[11]MEMORIAL!#REF!</definedName>
    <definedName name="MTOT02.110.4288_1" localSheetId="1">[12]MEMORIAL!#REF!</definedName>
    <definedName name="MTOT02.110.4288_1" localSheetId="2">[12]MEMORIAL!#REF!</definedName>
    <definedName name="MTOT02.110.4288_1">[12]MEMORIAL!#REF!</definedName>
    <definedName name="MTOT02.110.4296" localSheetId="1">[11]MEMORIAL!#REF!</definedName>
    <definedName name="MTOT02.110.4296" localSheetId="2">[11]MEMORIAL!#REF!</definedName>
    <definedName name="MTOT02.110.4296">[11]MEMORIAL!#REF!</definedName>
    <definedName name="MTOT02.110.4296_1" localSheetId="1">[12]MEMORIAL!#REF!</definedName>
    <definedName name="MTOT02.110.4296_1" localSheetId="2">[12]MEMORIAL!#REF!</definedName>
    <definedName name="MTOT02.110.4296_1">[12]MEMORIAL!#REF!</definedName>
    <definedName name="MTOT02.110.4308" localSheetId="1">[11]MEMORIAL!#REF!</definedName>
    <definedName name="MTOT02.110.4308" localSheetId="2">[11]MEMORIAL!#REF!</definedName>
    <definedName name="MTOT02.110.4308">[11]MEMORIAL!#REF!</definedName>
    <definedName name="MTOT02.110.4308_1" localSheetId="1">[12]MEMORIAL!#REF!</definedName>
    <definedName name="MTOT02.110.4308_1" localSheetId="2">[12]MEMORIAL!#REF!</definedName>
    <definedName name="MTOT02.110.4308_1">[12]MEMORIAL!#REF!</definedName>
    <definedName name="MTOT02.110.4312" localSheetId="1">[11]MEMORIAL!#REF!</definedName>
    <definedName name="MTOT02.110.4312" localSheetId="2">[11]MEMORIAL!#REF!</definedName>
    <definedName name="MTOT02.110.4312">[11]MEMORIAL!#REF!</definedName>
    <definedName name="MTOT02.110.4312_1" localSheetId="1">[12]MEMORIAL!#REF!</definedName>
    <definedName name="MTOT02.110.4312_1" localSheetId="2">[12]MEMORIAL!#REF!</definedName>
    <definedName name="MTOT02.110.4312_1">[12]MEMORIAL!#REF!</definedName>
    <definedName name="MTOT02.110.4320" localSheetId="1">[11]MEMORIAL!#REF!</definedName>
    <definedName name="MTOT02.110.4320" localSheetId="2">[11]MEMORIAL!#REF!</definedName>
    <definedName name="MTOT02.110.4320">[11]MEMORIAL!#REF!</definedName>
    <definedName name="MTOT02.110.4320_1" localSheetId="1">[12]MEMORIAL!#REF!</definedName>
    <definedName name="MTOT02.110.4320_1" localSheetId="2">[12]MEMORIAL!#REF!</definedName>
    <definedName name="MTOT02.110.4320_1">[12]MEMORIAL!#REF!</definedName>
    <definedName name="MTOT02.110.4780" localSheetId="1">[11]MEMORIAL!#REF!</definedName>
    <definedName name="MTOT02.110.4780" localSheetId="2">[11]MEMORIAL!#REF!</definedName>
    <definedName name="MTOT02.110.4780">[11]MEMORIAL!#REF!</definedName>
    <definedName name="MTOT02.110.4780_1" localSheetId="1">[12]MEMORIAL!#REF!</definedName>
    <definedName name="MTOT02.110.4780_1" localSheetId="2">[12]MEMORIAL!#REF!</definedName>
    <definedName name="MTOT02.110.4780_1">[12]MEMORIAL!#REF!</definedName>
    <definedName name="MTOT02.110.610" localSheetId="1">[11]MEMORIAL!#REF!</definedName>
    <definedName name="MTOT02.110.610" localSheetId="2">[11]MEMORIAL!#REF!</definedName>
    <definedName name="MTOT02.110.610">[11]MEMORIAL!#REF!</definedName>
    <definedName name="MTOT02.110.610_1" localSheetId="1">[12]MEMORIAL!#REF!</definedName>
    <definedName name="MTOT02.110.610_1" localSheetId="2">[12]MEMORIAL!#REF!</definedName>
    <definedName name="MTOT02.110.610_1">[12]MEMORIAL!#REF!</definedName>
    <definedName name="MTOT02.120.0050" localSheetId="1">[11]MEMORIAL!#REF!</definedName>
    <definedName name="MTOT02.120.0050" localSheetId="2">[11]MEMORIAL!#REF!</definedName>
    <definedName name="MTOT02.120.0050">[11]MEMORIAL!#REF!</definedName>
    <definedName name="MTOT02.120.0050_1" localSheetId="1">[12]MEMORIAL!#REF!</definedName>
    <definedName name="MTOT02.120.0050_1" localSheetId="2">[12]MEMORIAL!#REF!</definedName>
    <definedName name="MTOT02.120.0050_1">[12]MEMORIAL!#REF!</definedName>
    <definedName name="MTOT02.120.0060" localSheetId="1">[11]MEMORIAL!#REF!</definedName>
    <definedName name="MTOT02.120.0060" localSheetId="2">[11]MEMORIAL!#REF!</definedName>
    <definedName name="MTOT02.120.0060">[11]MEMORIAL!#REF!</definedName>
    <definedName name="MTOT02.120.0060_1" localSheetId="1">[12]MEMORIAL!#REF!</definedName>
    <definedName name="MTOT02.120.0060_1" localSheetId="2">[12]MEMORIAL!#REF!</definedName>
    <definedName name="MTOT02.120.0060_1">[12]MEMORIAL!#REF!</definedName>
    <definedName name="MTOT02.120.0140" localSheetId="1">[11]MEMORIAL!#REF!</definedName>
    <definedName name="MTOT02.120.0140" localSheetId="2">[11]MEMORIAL!#REF!</definedName>
    <definedName name="MTOT02.120.0140">[11]MEMORIAL!#REF!</definedName>
    <definedName name="MTOT02.120.0140_1" localSheetId="1">[12]MEMORIAL!#REF!</definedName>
    <definedName name="MTOT02.120.0140_1" localSheetId="2">[12]MEMORIAL!#REF!</definedName>
    <definedName name="MTOT02.120.0140_1">[12]MEMORIAL!#REF!</definedName>
    <definedName name="MTOT02.130.0070" localSheetId="1">[11]MEMORIAL!#REF!</definedName>
    <definedName name="MTOT02.130.0070" localSheetId="2">[11]MEMORIAL!#REF!</definedName>
    <definedName name="MTOT02.130.0070">[11]MEMORIAL!#REF!</definedName>
    <definedName name="MTOT02.130.0070_1" localSheetId="1">[12]MEMORIAL!#REF!</definedName>
    <definedName name="MTOT02.130.0070_1" localSheetId="2">[12]MEMORIAL!#REF!</definedName>
    <definedName name="MTOT02.130.0070_1">[12]MEMORIAL!#REF!</definedName>
    <definedName name="MTOT02.130.0080" localSheetId="1">[11]MEMORIAL!#REF!</definedName>
    <definedName name="MTOT02.130.0080" localSheetId="2">[11]MEMORIAL!#REF!</definedName>
    <definedName name="MTOT02.130.0080">[11]MEMORIAL!#REF!</definedName>
    <definedName name="MTOT02.130.0080_1" localSheetId="1">[12]MEMORIAL!#REF!</definedName>
    <definedName name="MTOT02.130.0080_1" localSheetId="2">[12]MEMORIAL!#REF!</definedName>
    <definedName name="MTOT02.130.0080_1">[12]MEMORIAL!#REF!</definedName>
    <definedName name="MTOT02.130.0100" localSheetId="1">[11]MEMORIAL!#REF!</definedName>
    <definedName name="MTOT02.130.0100" localSheetId="2">[11]MEMORIAL!#REF!</definedName>
    <definedName name="MTOT02.130.0100">[11]MEMORIAL!#REF!</definedName>
    <definedName name="MTOT02.130.0100_1" localSheetId="1">[12]MEMORIAL!#REF!</definedName>
    <definedName name="MTOT02.130.0100_1" localSheetId="2">[12]MEMORIAL!#REF!</definedName>
    <definedName name="MTOT02.130.0100_1">[12]MEMORIAL!#REF!</definedName>
    <definedName name="MTOT02.140.0030" localSheetId="1">[11]MEMORIAL!#REF!</definedName>
    <definedName name="MTOT02.140.0030" localSheetId="2">[11]MEMORIAL!#REF!</definedName>
    <definedName name="MTOT02.140.0030">[11]MEMORIAL!#REF!</definedName>
    <definedName name="MTOT02.140.0030_1" localSheetId="1">[12]MEMORIAL!#REF!</definedName>
    <definedName name="MTOT02.140.0030_1" localSheetId="2">[12]MEMORIAL!#REF!</definedName>
    <definedName name="MTOT02.140.0030_1">[12]MEMORIAL!#REF!</definedName>
    <definedName name="MTOT02.140.0080" localSheetId="1">[11]MEMORIAL!#REF!</definedName>
    <definedName name="MTOT02.140.0080" localSheetId="2">[11]MEMORIAL!#REF!</definedName>
    <definedName name="MTOT02.140.0080">[11]MEMORIAL!#REF!</definedName>
    <definedName name="MTOT02.140.0080_1" localSheetId="1">[12]MEMORIAL!#REF!</definedName>
    <definedName name="MTOT02.140.0080_1" localSheetId="2">[12]MEMORIAL!#REF!</definedName>
    <definedName name="MTOT02.140.0080_1">[12]MEMORIAL!#REF!</definedName>
    <definedName name="MTOT02.140.0090" localSheetId="1">[11]MEMORIAL!#REF!</definedName>
    <definedName name="MTOT02.140.0090" localSheetId="2">[11]MEMORIAL!#REF!</definedName>
    <definedName name="MTOT02.140.0090">[11]MEMORIAL!#REF!</definedName>
    <definedName name="MTOT02.140.0090_1" localSheetId="1">[12]MEMORIAL!#REF!</definedName>
    <definedName name="MTOT02.140.0090_1" localSheetId="2">[12]MEMORIAL!#REF!</definedName>
    <definedName name="MTOT02.140.0090_1">[12]MEMORIAL!#REF!</definedName>
    <definedName name="MTOT02.160.0010" localSheetId="1">[11]MEMORIAL!#REF!</definedName>
    <definedName name="MTOT02.160.0010" localSheetId="2">[11]MEMORIAL!#REF!</definedName>
    <definedName name="MTOT02.160.0010">[11]MEMORIAL!#REF!</definedName>
    <definedName name="MTOT02.160.0010_1" localSheetId="1">[12]MEMORIAL!#REF!</definedName>
    <definedName name="MTOT02.160.0010_1" localSheetId="2">[12]MEMORIAL!#REF!</definedName>
    <definedName name="MTOT02.160.0010_1">[12]MEMORIAL!#REF!</definedName>
    <definedName name="MTOT02.160.0110" localSheetId="1">[11]MEMORIAL!#REF!</definedName>
    <definedName name="MTOT02.160.0110" localSheetId="2">[11]MEMORIAL!#REF!</definedName>
    <definedName name="MTOT02.160.0110">[11]MEMORIAL!#REF!</definedName>
    <definedName name="MTOT02.160.0110_1" localSheetId="1">[12]MEMORIAL!#REF!</definedName>
    <definedName name="MTOT02.160.0110_1" localSheetId="2">[12]MEMORIAL!#REF!</definedName>
    <definedName name="MTOT02.160.0110_1">[12]MEMORIAL!#REF!</definedName>
    <definedName name="MTOT02.180.0010" localSheetId="1">[11]MEMORIAL!#REF!</definedName>
    <definedName name="MTOT02.180.0010" localSheetId="2">[11]MEMORIAL!#REF!</definedName>
    <definedName name="MTOT02.180.0010">[11]MEMORIAL!#REF!</definedName>
    <definedName name="MTOT02.180.0010_1" localSheetId="1">[12]MEMORIAL!#REF!</definedName>
    <definedName name="MTOT02.180.0010_1" localSheetId="2">[12]MEMORIAL!#REF!</definedName>
    <definedName name="MTOT02.180.0010_1">[12]MEMORIAL!#REF!</definedName>
    <definedName name="MTOT02.210.0020" localSheetId="1">[11]MEMORIAL!#REF!</definedName>
    <definedName name="MTOT02.210.0020" localSheetId="2">[11]MEMORIAL!#REF!</definedName>
    <definedName name="MTOT02.210.0020">[11]MEMORIAL!#REF!</definedName>
    <definedName name="MTOT02.210.0020_1" localSheetId="1">[12]MEMORIAL!#REF!</definedName>
    <definedName name="MTOT02.210.0020_1" localSheetId="2">[12]MEMORIAL!#REF!</definedName>
    <definedName name="MTOT02.210.0020_1">[12]MEMORIAL!#REF!</definedName>
    <definedName name="MTOT02.210.0030" localSheetId="1">[11]MEMORIAL!#REF!</definedName>
    <definedName name="MTOT02.210.0030" localSheetId="2">[11]MEMORIAL!#REF!</definedName>
    <definedName name="MTOT02.210.0030">[11]MEMORIAL!#REF!</definedName>
    <definedName name="MTOT02.210.0030_1" localSheetId="1">[12]MEMORIAL!#REF!</definedName>
    <definedName name="MTOT02.210.0030_1" localSheetId="2">[12]MEMORIAL!#REF!</definedName>
    <definedName name="MTOT02.210.0030_1">[12]MEMORIAL!#REF!</definedName>
    <definedName name="MTOT02.210.0090" localSheetId="1">[11]MEMORIAL!#REF!</definedName>
    <definedName name="MTOT02.210.0090" localSheetId="2">[11]MEMORIAL!#REF!</definedName>
    <definedName name="MTOT02.210.0090">[11]MEMORIAL!#REF!</definedName>
    <definedName name="MTOT02.210.0090_1" localSheetId="1">[12]MEMORIAL!#REF!</definedName>
    <definedName name="MTOT02.210.0090_1" localSheetId="2">[12]MEMORIAL!#REF!</definedName>
    <definedName name="MTOT02.210.0090_1">[12]MEMORIAL!#REF!</definedName>
    <definedName name="MTOT02.210.0110" localSheetId="1">[11]MEMORIAL!#REF!</definedName>
    <definedName name="MTOT02.210.0110" localSheetId="2">[11]MEMORIAL!#REF!</definedName>
    <definedName name="MTOT02.210.0110">[11]MEMORIAL!#REF!</definedName>
    <definedName name="MTOT02.210.0110_1" localSheetId="1">[12]MEMORIAL!#REF!</definedName>
    <definedName name="MTOT02.210.0110_1" localSheetId="2">[12]MEMORIAL!#REF!</definedName>
    <definedName name="MTOT02.210.0110_1">[12]MEMORIAL!#REF!</definedName>
    <definedName name="MTOT02.210.0310" localSheetId="1">[11]MEMORIAL!#REF!</definedName>
    <definedName name="MTOT02.210.0310" localSheetId="2">[11]MEMORIAL!#REF!</definedName>
    <definedName name="MTOT02.210.0310">[11]MEMORIAL!#REF!</definedName>
    <definedName name="MTOT02.210.0310_1" localSheetId="1">[12]MEMORIAL!#REF!</definedName>
    <definedName name="MTOT02.210.0310_1" localSheetId="2">[12]MEMORIAL!#REF!</definedName>
    <definedName name="MTOT02.210.0310_1">[12]MEMORIAL!#REF!</definedName>
    <definedName name="MTOT02.210.0340" localSheetId="1">[11]MEMORIAL!#REF!</definedName>
    <definedName name="MTOT02.210.0340" localSheetId="2">[11]MEMORIAL!#REF!</definedName>
    <definedName name="MTOT02.210.0340">[11]MEMORIAL!#REF!</definedName>
    <definedName name="MTOT02.210.0340_1" localSheetId="1">[12]MEMORIAL!#REF!</definedName>
    <definedName name="MTOT02.210.0340_1" localSheetId="2">[12]MEMORIAL!#REF!</definedName>
    <definedName name="MTOT02.210.0340_1">[12]MEMORIAL!#REF!</definedName>
    <definedName name="MTOT02.210.0350" localSheetId="1">[11]MEMORIAL!#REF!</definedName>
    <definedName name="MTOT02.210.0350" localSheetId="2">[11]MEMORIAL!#REF!</definedName>
    <definedName name="MTOT02.210.0350">[11]MEMORIAL!#REF!</definedName>
    <definedName name="MTOT02.210.0350_1" localSheetId="1">[12]MEMORIAL!#REF!</definedName>
    <definedName name="MTOT02.210.0350_1" localSheetId="2">[12]MEMORIAL!#REF!</definedName>
    <definedName name="MTOT02.210.0350_1">[12]MEMORIAL!#REF!</definedName>
    <definedName name="MTOT02.210.0360" localSheetId="1">[11]MEMORIAL!#REF!</definedName>
    <definedName name="MTOT02.210.0360" localSheetId="2">[11]MEMORIAL!#REF!</definedName>
    <definedName name="MTOT02.210.0360">[11]MEMORIAL!#REF!</definedName>
    <definedName name="MTOT02.210.0360_1" localSheetId="1">[12]MEMORIAL!#REF!</definedName>
    <definedName name="MTOT02.210.0360_1" localSheetId="2">[12]MEMORIAL!#REF!</definedName>
    <definedName name="MTOT02.210.0360_1">[12]MEMORIAL!#REF!</definedName>
    <definedName name="MTOT02.210.0370" localSheetId="1">[11]MEMORIAL!#REF!</definedName>
    <definedName name="MTOT02.210.0370" localSheetId="2">[11]MEMORIAL!#REF!</definedName>
    <definedName name="MTOT02.210.0370">[11]MEMORIAL!#REF!</definedName>
    <definedName name="MTOT02.210.0370_1" localSheetId="1">[12]MEMORIAL!#REF!</definedName>
    <definedName name="MTOT02.210.0370_1" localSheetId="2">[12]MEMORIAL!#REF!</definedName>
    <definedName name="MTOT02.210.0370_1">[12]MEMORIAL!#REF!</definedName>
    <definedName name="MTOT02.210.0380" localSheetId="1">[11]MEMORIAL!#REF!</definedName>
    <definedName name="MTOT02.210.0380" localSheetId="2">[11]MEMORIAL!#REF!</definedName>
    <definedName name="MTOT02.210.0380">[11]MEMORIAL!#REF!</definedName>
    <definedName name="MTOT02.210.0380_1" localSheetId="1">[12]MEMORIAL!#REF!</definedName>
    <definedName name="MTOT02.210.0380_1" localSheetId="2">[12]MEMORIAL!#REF!</definedName>
    <definedName name="MTOT02.210.0380_1">[12]MEMORIAL!#REF!</definedName>
    <definedName name="MTOT02.210.1620" localSheetId="1">[11]MEMORIAL!#REF!</definedName>
    <definedName name="MTOT02.210.1620" localSheetId="2">[11]MEMORIAL!#REF!</definedName>
    <definedName name="MTOT02.210.1620">[11]MEMORIAL!#REF!</definedName>
    <definedName name="MTOT02.210.1620_1" localSheetId="1">[12]MEMORIAL!#REF!</definedName>
    <definedName name="MTOT02.210.1620_1" localSheetId="2">[12]MEMORIAL!#REF!</definedName>
    <definedName name="MTOT02.210.1620_1">[12]MEMORIAL!#REF!</definedName>
    <definedName name="MTOT02.210.1625" localSheetId="1">[11]MEMORIAL!#REF!</definedName>
    <definedName name="MTOT02.210.1625" localSheetId="2">[11]MEMORIAL!#REF!</definedName>
    <definedName name="MTOT02.210.1625">[11]MEMORIAL!#REF!</definedName>
    <definedName name="MTOT02.210.1625_1" localSheetId="1">[12]MEMORIAL!#REF!</definedName>
    <definedName name="MTOT02.210.1625_1" localSheetId="2">[12]MEMORIAL!#REF!</definedName>
    <definedName name="MTOT02.210.1625_1">[12]MEMORIAL!#REF!</definedName>
    <definedName name="MTOT02.210.1635" localSheetId="1">[11]MEMORIAL!#REF!</definedName>
    <definedName name="MTOT02.210.1635" localSheetId="2">[11]MEMORIAL!#REF!</definedName>
    <definedName name="MTOT02.210.1635">[11]MEMORIAL!#REF!</definedName>
    <definedName name="MTOT02.210.1635_1" localSheetId="1">[12]MEMORIAL!#REF!</definedName>
    <definedName name="MTOT02.210.1635_1" localSheetId="2">[12]MEMORIAL!#REF!</definedName>
    <definedName name="MTOT02.210.1635_1">[12]MEMORIAL!#REF!</definedName>
    <definedName name="MTOT02.210.1637" localSheetId="1">[11]MEMORIAL!#REF!</definedName>
    <definedName name="MTOT02.210.1637" localSheetId="2">[11]MEMORIAL!#REF!</definedName>
    <definedName name="MTOT02.210.1637">[11]MEMORIAL!#REF!</definedName>
    <definedName name="MTOT02.210.1637_1" localSheetId="1">[12]MEMORIAL!#REF!</definedName>
    <definedName name="MTOT02.210.1637_1" localSheetId="2">[12]MEMORIAL!#REF!</definedName>
    <definedName name="MTOT02.210.1637_1">[12]MEMORIAL!#REF!</definedName>
    <definedName name="MTOT02.2140." localSheetId="1">[11]MEMORIAL!#REF!</definedName>
    <definedName name="MTOT02.2140." localSheetId="2">[11]MEMORIAL!#REF!</definedName>
    <definedName name="MTOT02.2140.">[11]MEMORIAL!#REF!</definedName>
    <definedName name="MTOT02.2140._1" localSheetId="1">[12]MEMORIAL!#REF!</definedName>
    <definedName name="MTOT02.2140._1" localSheetId="2">[12]MEMORIAL!#REF!</definedName>
    <definedName name="MTOT02.2140._1">[12]MEMORIAL!#REF!</definedName>
    <definedName name="MTOT03.020.0020" localSheetId="1">[11]MEMORIAL!#REF!</definedName>
    <definedName name="MTOT03.020.0020" localSheetId="2">[11]MEMORIAL!#REF!</definedName>
    <definedName name="MTOT03.020.0020">[11]MEMORIAL!#REF!</definedName>
    <definedName name="MTOT03.020.0020_1" localSheetId="1">[12]MEMORIAL!#REF!</definedName>
    <definedName name="MTOT03.020.0020_1" localSheetId="2">[12]MEMORIAL!#REF!</definedName>
    <definedName name="MTOT03.020.0020_1">[12]MEMORIAL!#REF!</definedName>
    <definedName name="MTOT05.150.0830" localSheetId="1">[11]MEMORIAL!#REF!</definedName>
    <definedName name="MTOT05.150.0830" localSheetId="2">[11]MEMORIAL!#REF!</definedName>
    <definedName name="MTOT05.150.0830">[11]MEMORIAL!#REF!</definedName>
    <definedName name="MTOT05.150.0830_1" localSheetId="1">[12]MEMORIAL!#REF!</definedName>
    <definedName name="MTOT05.150.0830_1" localSheetId="2">[12]MEMORIAL!#REF!</definedName>
    <definedName name="MTOT05.150.0830_1">[12]MEMORIAL!#REF!</definedName>
    <definedName name="MTOT05.150.0840" localSheetId="1">[11]MEMORIAL!#REF!</definedName>
    <definedName name="MTOT05.150.0840" localSheetId="2">[11]MEMORIAL!#REF!</definedName>
    <definedName name="MTOT05.150.0840">[11]MEMORIAL!#REF!</definedName>
    <definedName name="MTOT05.150.0840_1" localSheetId="1">[12]MEMORIAL!#REF!</definedName>
    <definedName name="MTOT05.150.0840_1" localSheetId="2">[12]MEMORIAL!#REF!</definedName>
    <definedName name="MTOT05.150.0840_1">[12]MEMORIAL!#REF!</definedName>
    <definedName name="MTOTCOTADO01" localSheetId="1">[11]MEMORIAL!#REF!</definedName>
    <definedName name="MTOTCOTADO01" localSheetId="2">[11]MEMORIAL!#REF!</definedName>
    <definedName name="MTOTCOTADO01">[11]MEMORIAL!#REF!</definedName>
    <definedName name="MTOTCOTADO01_1" localSheetId="1">[12]MEMORIAL!#REF!</definedName>
    <definedName name="MTOTCOTADO01_1" localSheetId="2">[12]MEMORIAL!#REF!</definedName>
    <definedName name="MTOTCOTADO01_1">[12]MEMORIAL!#REF!</definedName>
    <definedName name="MTOTCOTADO02" localSheetId="1">[11]MEMORIAL!#REF!</definedName>
    <definedName name="MTOTCOTADO02" localSheetId="2">[11]MEMORIAL!#REF!</definedName>
    <definedName name="MTOTCOTADO02">[11]MEMORIAL!#REF!</definedName>
    <definedName name="MTOTCOTADO02_1" localSheetId="1">[12]MEMORIAL!#REF!</definedName>
    <definedName name="MTOTCOTADO02_1" localSheetId="2">[12]MEMORIAL!#REF!</definedName>
    <definedName name="MTOTCOTADO02_1">[12]MEMORIAL!#REF!</definedName>
    <definedName name="MTOTCOTADO03" localSheetId="1">[11]MEMORIAL!#REF!</definedName>
    <definedName name="MTOTCOTADO03" localSheetId="2">[11]MEMORIAL!#REF!</definedName>
    <definedName name="MTOTCOTADO03">[11]MEMORIAL!#REF!</definedName>
    <definedName name="MTOTCOTADO03_1" localSheetId="1">[12]MEMORIAL!#REF!</definedName>
    <definedName name="MTOTCOTADO03_1" localSheetId="2">[12]MEMORIAL!#REF!</definedName>
    <definedName name="MTOTCOTADO03_1">[12]MEMORIAL!#REF!</definedName>
    <definedName name="MTOTCOTADO04" localSheetId="1">[11]MEMORIAL!#REF!</definedName>
    <definedName name="MTOTCOTADO04" localSheetId="2">[11]MEMORIAL!#REF!</definedName>
    <definedName name="MTOTCOTADO04">[11]MEMORIAL!#REF!</definedName>
    <definedName name="MTOTCOTADO04_1" localSheetId="1">[12]MEMORIAL!#REF!</definedName>
    <definedName name="MTOTCOTADO04_1" localSheetId="2">[12]MEMORIAL!#REF!</definedName>
    <definedName name="MTOTCOTADO04_1">[12]MEMORIAL!#REF!</definedName>
    <definedName name="MTOTCOTADO05" localSheetId="1">[11]MEMORIAL!#REF!</definedName>
    <definedName name="MTOTCOTADO05" localSheetId="2">[11]MEMORIAL!#REF!</definedName>
    <definedName name="MTOTCOTADO05">[11]MEMORIAL!#REF!</definedName>
    <definedName name="MTOTCOTADO05_1" localSheetId="1">[12]MEMORIAL!#REF!</definedName>
    <definedName name="MTOTCOTADO05_1" localSheetId="2">[12]MEMORIAL!#REF!</definedName>
    <definedName name="MTOTCOTADO05_1">[12]MEMORIAL!#REF!</definedName>
    <definedName name="MTOTCOTADO21" localSheetId="1">[5]MEMORIAL!#REF!</definedName>
    <definedName name="MTOTCOTADO21" localSheetId="2">[5]MEMORIAL!#REF!</definedName>
    <definedName name="MTOTCOTADO21">[5]MEMORIAL!#REF!</definedName>
    <definedName name="MTOTCOTADO21_1" localSheetId="1">[5]MEMORIAL!#REF!</definedName>
    <definedName name="MTOTCOTADO21_1" localSheetId="2">[5]MEMORIAL!#REF!</definedName>
    <definedName name="MTOTCOTADO21_1">[5]MEMORIAL!#REF!</definedName>
    <definedName name="MTOTVERBA" localSheetId="1">[5]MEMORIAL!#REF!</definedName>
    <definedName name="MTOTVERBA" localSheetId="2">[5]MEMORIAL!#REF!</definedName>
    <definedName name="MTOTVERBA">[5]MEMORIAL!#REF!</definedName>
    <definedName name="MTOTVERBA_1" localSheetId="1">[5]MEMORIAL!#REF!</definedName>
    <definedName name="MTOTVERBA_1" localSheetId="2">[5]MEMORIAL!#REF!</definedName>
    <definedName name="MTOTVERBA_1">[5]MEMORIAL!#REF!</definedName>
    <definedName name="MULT" localSheetId="1">'[4]BAIXO GUANDU ITAIMBE'!#REF!</definedName>
    <definedName name="MULT" localSheetId="2">'[4]BAIXO GUANDU ITAIMBE'!#REF!</definedName>
    <definedName name="MULT">'[4]BAIXO GUANDU ITAIMBE'!#REF!</definedName>
    <definedName name="MULT_2" localSheetId="1">'[4]BAIXO GUANDU ITAIMBE'!#REF!</definedName>
    <definedName name="MULT_2" localSheetId="2">'[4]BAIXO GUANDU ITAIMBE'!#REF!</definedName>
    <definedName name="MULT_2">'[4]BAIXO GUANDU ITAIMBE'!#REF!</definedName>
    <definedName name="NN" localSheetId="1">#REF!</definedName>
    <definedName name="NN" localSheetId="2">#REF!</definedName>
    <definedName name="NN">#REF!</definedName>
    <definedName name="Novo" localSheetId="1">#REF!</definedName>
    <definedName name="Novo" localSheetId="2">#REF!</definedName>
    <definedName name="Novo">#REF!</definedName>
    <definedName name="onde" localSheetId="1">'[4]BAIXO GUANDU ITAIMBE'!#REF!</definedName>
    <definedName name="onde" localSheetId="2">'[4]BAIXO GUANDU ITAIMBE'!#REF!</definedName>
    <definedName name="onde">'[4]BAIXO GUANDU ITAIMBE'!#REF!</definedName>
    <definedName name="PARALELO" localSheetId="1">#REF!</definedName>
    <definedName name="PARALELO" localSheetId="2">#REF!</definedName>
    <definedName name="PARALELO">#REF!</definedName>
    <definedName name="PARALELO_1" localSheetId="1">#REF!</definedName>
    <definedName name="PARALELO_1" localSheetId="2">#REF!</definedName>
    <definedName name="PARALELO_1">#REF!</definedName>
    <definedName name="PassaExtenso" localSheetId="1">[3]!PassaExtenso</definedName>
    <definedName name="PassaExtenso" localSheetId="2">[3]!PassaExtenso</definedName>
    <definedName name="PassaExtenso">[3]!PassaExtenso</definedName>
    <definedName name="PAULO" localSheetId="1">#REF!</definedName>
    <definedName name="PAULO" localSheetId="2">#REF!</definedName>
    <definedName name="PAULO">#REF!</definedName>
    <definedName name="pav" localSheetId="1">#REF!</definedName>
    <definedName name="pav" localSheetId="2">#REF!</definedName>
    <definedName name="pav">#REF!</definedName>
    <definedName name="PAVIM" localSheetId="1">#REF!</definedName>
    <definedName name="PAVIM" localSheetId="2">#REF!</definedName>
    <definedName name="PAVIM">#REF!</definedName>
    <definedName name="pavimen" localSheetId="1">#REF!</definedName>
    <definedName name="pavimen" localSheetId="2">#REF!</definedName>
    <definedName name="pavimen">#REF!</definedName>
    <definedName name="paviment" localSheetId="1">#REF!</definedName>
    <definedName name="paviment" localSheetId="2">#REF!</definedName>
    <definedName name="paviment">#REF!</definedName>
    <definedName name="pEZZIN" localSheetId="1">#REF!</definedName>
    <definedName name="pEZZIN" localSheetId="2">#REF!</definedName>
    <definedName name="pEZZIN">#REF!</definedName>
    <definedName name="PLANILHA" localSheetId="1">#REF!</definedName>
    <definedName name="PLANILHA" localSheetId="2">#REF!</definedName>
    <definedName name="PLANILHA">#REF!</definedName>
    <definedName name="POOO" localSheetId="1">#REF!</definedName>
    <definedName name="POOO" localSheetId="2">#REF!</definedName>
    <definedName name="POOO">#REF!</definedName>
    <definedName name="PREÇO">("$#REF!.$A$1:$H$65198~$#REF!.$A$1:$AMJ$14)))))))")</definedName>
    <definedName name="QQ" localSheetId="1">#REF!</definedName>
    <definedName name="QQ" localSheetId="2">#REF!</definedName>
    <definedName name="QQ">#REF!</definedName>
    <definedName name="qwer" localSheetId="1">#REF!</definedName>
    <definedName name="qwer" localSheetId="2">#REF!</definedName>
    <definedName name="qwer">#REF!</definedName>
    <definedName name="RAH" localSheetId="1">#REF!</definedName>
    <definedName name="RAH" localSheetId="2">#REF!</definedName>
    <definedName name="RAH">#REF!</definedName>
    <definedName name="RAH_1" localSheetId="1">#REF!</definedName>
    <definedName name="RAH_1" localSheetId="2">#REF!</definedName>
    <definedName name="RAH_1">#REF!</definedName>
    <definedName name="RE" localSheetId="1">#REF!</definedName>
    <definedName name="RE" localSheetId="2">#REF!</definedName>
    <definedName name="RE">#REF!</definedName>
    <definedName name="REC.ATE." localSheetId="1">[6]MEMORIAL!#REF!</definedName>
    <definedName name="REC.ATE." localSheetId="2">[6]MEMORIAL!#REF!</definedName>
    <definedName name="REC.ATE.">[6]MEMORIAL!#REF!</definedName>
    <definedName name="RES" localSheetId="1">#REF!</definedName>
    <definedName name="RES" localSheetId="2">#REF!</definedName>
    <definedName name="RES">#REF!</definedName>
    <definedName name="rfv" localSheetId="1">#REF!</definedName>
    <definedName name="rfv" localSheetId="2">#REF!</definedName>
    <definedName name="rfv">#REF!</definedName>
    <definedName name="rfv_1" localSheetId="1">#REF!</definedName>
    <definedName name="rfv_1" localSheetId="2">#REF!</definedName>
    <definedName name="rfv_1">#REF!</definedName>
    <definedName name="rocha" localSheetId="1">#REF!</definedName>
    <definedName name="rocha" localSheetId="2">#REF!</definedName>
    <definedName name="rocha">#REF!</definedName>
    <definedName name="rpa" localSheetId="1">#REF!</definedName>
    <definedName name="rpa" localSheetId="2">#REF!</definedName>
    <definedName name="rpa">#REF!</definedName>
    <definedName name="rpa_1" localSheetId="1">#REF!</definedName>
    <definedName name="rpa_1" localSheetId="2">#REF!</definedName>
    <definedName name="rpa_1">#REF!</definedName>
    <definedName name="rpb" localSheetId="1">#REF!</definedName>
    <definedName name="rpb" localSheetId="2">#REF!</definedName>
    <definedName name="rpb">#REF!</definedName>
    <definedName name="rpb_1" localSheetId="1">#REF!</definedName>
    <definedName name="rpb_1" localSheetId="2">#REF!</definedName>
    <definedName name="rpb_1">#REF!</definedName>
    <definedName name="rpp" localSheetId="1">#REF!</definedName>
    <definedName name="rpp" localSheetId="2">#REF!</definedName>
    <definedName name="rpp">#REF!</definedName>
    <definedName name="rpp_1" localSheetId="1">#REF!</definedName>
    <definedName name="rpp_1" localSheetId="2">#REF!</definedName>
    <definedName name="rpp_1">#REF!</definedName>
    <definedName name="s" localSheetId="1">#REF!</definedName>
    <definedName name="s" localSheetId="2">#REF!</definedName>
    <definedName name="s">#REF!</definedName>
    <definedName name="SAD" localSheetId="1">#REF!</definedName>
    <definedName name="SAD" localSheetId="2">#REF!</definedName>
    <definedName name="SAD">#REF!</definedName>
    <definedName name="SANDRO" localSheetId="1">#REF!</definedName>
    <definedName name="SANDRO" localSheetId="2">#REF!</definedName>
    <definedName name="SANDRO">#REF!</definedName>
    <definedName name="SCOD02.010.0020" localSheetId="1">#REF!</definedName>
    <definedName name="SCOD02.010.0020" localSheetId="2">#REF!</definedName>
    <definedName name="SCOD02.010.0020">#REF!</definedName>
    <definedName name="SCOD02.010.0020_1" localSheetId="1">#REF!</definedName>
    <definedName name="SCOD02.010.0020_1" localSheetId="2">#REF!</definedName>
    <definedName name="SCOD02.010.0020_1">#REF!</definedName>
    <definedName name="SCOD02.010.0050" localSheetId="1">[11]MEMORIAL!#REF!</definedName>
    <definedName name="SCOD02.010.0050" localSheetId="2">[11]MEMORIAL!#REF!</definedName>
    <definedName name="SCOD02.010.0050">[11]MEMORIAL!#REF!</definedName>
    <definedName name="SCOD02.010.0050_1" localSheetId="1">[12]MEMORIAL!#REF!</definedName>
    <definedName name="SCOD02.010.0050_1" localSheetId="2">[12]MEMORIAL!#REF!</definedName>
    <definedName name="SCOD02.010.0050_1">[12]MEMORIAL!#REF!</definedName>
    <definedName name="SCOD02.010.0065" localSheetId="1">[11]MEMORIAL!#REF!</definedName>
    <definedName name="SCOD02.010.0065" localSheetId="2">[11]MEMORIAL!#REF!</definedName>
    <definedName name="SCOD02.010.0065">[11]MEMORIAL!#REF!</definedName>
    <definedName name="SCOD02.010.0065_1" localSheetId="1">[12]MEMORIAL!#REF!</definedName>
    <definedName name="SCOD02.010.0065_1" localSheetId="2">[12]MEMORIAL!#REF!</definedName>
    <definedName name="SCOD02.010.0065_1">[12]MEMORIAL!#REF!</definedName>
    <definedName name="SCOD02.010.0130" localSheetId="1">[11]MEMORIAL!#REF!</definedName>
    <definedName name="SCOD02.010.0130" localSheetId="2">[11]MEMORIAL!#REF!</definedName>
    <definedName name="SCOD02.010.0130">[11]MEMORIAL!#REF!</definedName>
    <definedName name="SCOD02.010.0130_1" localSheetId="1">[12]MEMORIAL!#REF!</definedName>
    <definedName name="SCOD02.010.0130_1" localSheetId="2">[12]MEMORIAL!#REF!</definedName>
    <definedName name="SCOD02.010.0130_1">[12]MEMORIAL!#REF!</definedName>
    <definedName name="SCOD03.010.0020" localSheetId="1">[11]MEMORIAL!#REF!</definedName>
    <definedName name="SCOD03.010.0020" localSheetId="2">[11]MEMORIAL!#REF!</definedName>
    <definedName name="SCOD03.010.0020">[11]MEMORIAL!#REF!</definedName>
    <definedName name="SCOD03.010.0020_1" localSheetId="1">[12]MEMORIAL!#REF!</definedName>
    <definedName name="SCOD03.010.0020_1" localSheetId="2">[12]MEMORIAL!#REF!</definedName>
    <definedName name="SCOD03.010.0020_1">[12]MEMORIAL!#REF!</definedName>
    <definedName name="SCOD03.010.0025" localSheetId="1">[11]MEMORIAL!#REF!</definedName>
    <definedName name="SCOD03.010.0025" localSheetId="2">[11]MEMORIAL!#REF!</definedName>
    <definedName name="SCOD03.010.0025">[11]MEMORIAL!#REF!</definedName>
    <definedName name="SCOD03.010.0025_1" localSheetId="1">[12]MEMORIAL!#REF!</definedName>
    <definedName name="SCOD03.010.0025_1" localSheetId="2">[12]MEMORIAL!#REF!</definedName>
    <definedName name="SCOD03.010.0025_1">[12]MEMORIAL!#REF!</definedName>
    <definedName name="SCOD03.010.0040" localSheetId="1">[11]MEMORIAL!#REF!</definedName>
    <definedName name="SCOD03.010.0040" localSheetId="2">[11]MEMORIAL!#REF!</definedName>
    <definedName name="SCOD03.010.0040">[11]MEMORIAL!#REF!</definedName>
    <definedName name="SCOD03.010.0040_1" localSheetId="1">[12]MEMORIAL!#REF!</definedName>
    <definedName name="SCOD03.010.0040_1" localSheetId="2">[12]MEMORIAL!#REF!</definedName>
    <definedName name="SCOD03.010.0040_1">[12]MEMORIAL!#REF!</definedName>
    <definedName name="SCOD03.010.0050" localSheetId="1">[11]MEMORIAL!#REF!</definedName>
    <definedName name="SCOD03.010.0050" localSheetId="2">[11]MEMORIAL!#REF!</definedName>
    <definedName name="SCOD03.010.0050">[11]MEMORIAL!#REF!</definedName>
    <definedName name="SCOD03.010.0050_1" localSheetId="1">[12]MEMORIAL!#REF!</definedName>
    <definedName name="SCOD03.010.0050_1" localSheetId="2">[12]MEMORIAL!#REF!</definedName>
    <definedName name="SCOD03.010.0050_1">[12]MEMORIAL!#REF!</definedName>
    <definedName name="SCOD03.010.0100" localSheetId="1">[11]MEMORIAL!#REF!</definedName>
    <definedName name="SCOD03.010.0100" localSheetId="2">[11]MEMORIAL!#REF!</definedName>
    <definedName name="SCOD03.010.0100">[11]MEMORIAL!#REF!</definedName>
    <definedName name="SCOD03.010.0100_1" localSheetId="1">[12]MEMORIAL!#REF!</definedName>
    <definedName name="SCOD03.010.0100_1" localSheetId="2">[12]MEMORIAL!#REF!</definedName>
    <definedName name="SCOD03.010.0100_1">[12]MEMORIAL!#REF!</definedName>
    <definedName name="SCOD03.010.0180" localSheetId="1">[11]MEMORIAL!#REF!</definedName>
    <definedName name="SCOD03.010.0180" localSheetId="2">[11]MEMORIAL!#REF!</definedName>
    <definedName name="SCOD03.010.0180">[11]MEMORIAL!#REF!</definedName>
    <definedName name="SCOD03.010.0180_1" localSheetId="1">[12]MEMORIAL!#REF!</definedName>
    <definedName name="SCOD03.010.0180_1" localSheetId="2">[12]MEMORIAL!#REF!</definedName>
    <definedName name="SCOD03.010.0180_1">[12]MEMORIAL!#REF!</definedName>
    <definedName name="SCOD03.010.0200" localSheetId="1">[11]MEMORIAL!#REF!</definedName>
    <definedName name="SCOD03.010.0200" localSheetId="2">[11]MEMORIAL!#REF!</definedName>
    <definedName name="SCOD03.010.0200">[11]MEMORIAL!#REF!</definedName>
    <definedName name="SCOD03.010.0200_1" localSheetId="1">[12]MEMORIAL!#REF!</definedName>
    <definedName name="SCOD03.010.0200_1" localSheetId="2">[12]MEMORIAL!#REF!</definedName>
    <definedName name="SCOD03.010.0200_1">[12]MEMORIAL!#REF!</definedName>
    <definedName name="SCOD04.010.0010" localSheetId="1">[6]MEMORIAL!#REF!</definedName>
    <definedName name="SCOD04.010.0010" localSheetId="2">[6]MEMORIAL!#REF!</definedName>
    <definedName name="SCOD04.010.0010">[6]MEMORIAL!#REF!</definedName>
    <definedName name="SCOD04.010.0010_1" localSheetId="1">[6]MEMORIAL!#REF!</definedName>
    <definedName name="SCOD04.010.0010_1" localSheetId="2">[6]MEMORIAL!#REF!</definedName>
    <definedName name="SCOD04.010.0010_1">[6]MEMORIAL!#REF!</definedName>
    <definedName name="SCOD04.010.0040" localSheetId="1">[6]MEMORIAL!#REF!</definedName>
    <definedName name="SCOD04.010.0040" localSheetId="2">[6]MEMORIAL!#REF!</definedName>
    <definedName name="SCOD04.010.0040">[6]MEMORIAL!#REF!</definedName>
    <definedName name="SCOD04.010.0040_1" localSheetId="1">[6]MEMORIAL!#REF!</definedName>
    <definedName name="SCOD04.010.0040_1" localSheetId="2">[6]MEMORIAL!#REF!</definedName>
    <definedName name="SCOD04.010.0040_1">[6]MEMORIAL!#REF!</definedName>
    <definedName name="SCOD04.010.0070" localSheetId="1">[6]MEMORIAL!#REF!</definedName>
    <definedName name="SCOD04.010.0070" localSheetId="2">[6]MEMORIAL!#REF!</definedName>
    <definedName name="SCOD04.010.0070">[6]MEMORIAL!#REF!</definedName>
    <definedName name="SCOD04.010.0070_1" localSheetId="1">[6]MEMORIAL!#REF!</definedName>
    <definedName name="SCOD04.010.0070_1" localSheetId="2">[6]MEMORIAL!#REF!</definedName>
    <definedName name="SCOD04.010.0070_1">[6]MEMORIAL!#REF!</definedName>
    <definedName name="SCOD04.010.0150" localSheetId="1">[6]MEMORIAL!#REF!</definedName>
    <definedName name="SCOD04.010.0150" localSheetId="2">[6]MEMORIAL!#REF!</definedName>
    <definedName name="SCOD04.010.0150">[6]MEMORIAL!#REF!</definedName>
    <definedName name="SCOD04.010.0150_1" localSheetId="1">[6]MEMORIAL!#REF!</definedName>
    <definedName name="SCOD04.010.0150_1" localSheetId="2">[6]MEMORIAL!#REF!</definedName>
    <definedName name="SCOD04.010.0150_1">[6]MEMORIAL!#REF!</definedName>
    <definedName name="SCOD04.010.0190" localSheetId="1">[6]MEMORIAL!#REF!</definedName>
    <definedName name="SCOD04.010.0190" localSheetId="2">[6]MEMORIAL!#REF!</definedName>
    <definedName name="SCOD04.010.0190">[6]MEMORIAL!#REF!</definedName>
    <definedName name="SCOD04.010.0190_1" localSheetId="1">[6]MEMORIAL!#REF!</definedName>
    <definedName name="SCOD04.010.0190_1" localSheetId="2">[6]MEMORIAL!#REF!</definedName>
    <definedName name="SCOD04.010.0190_1">[6]MEMORIAL!#REF!</definedName>
    <definedName name="SCOD04.010.0200" localSheetId="1">[6]MEMORIAL!#REF!</definedName>
    <definedName name="SCOD04.010.0200" localSheetId="2">[6]MEMORIAL!#REF!</definedName>
    <definedName name="SCOD04.010.0200">[6]MEMORIAL!#REF!</definedName>
    <definedName name="SCOD04.010.0200_1" localSheetId="1">[6]MEMORIAL!#REF!</definedName>
    <definedName name="SCOD04.010.0200_1" localSheetId="2">[6]MEMORIAL!#REF!</definedName>
    <definedName name="SCOD04.010.0200_1">[6]MEMORIAL!#REF!</definedName>
    <definedName name="SCOD04.010.0320" localSheetId="1">[11]MEMORIAL!#REF!</definedName>
    <definedName name="SCOD04.010.0320" localSheetId="2">[11]MEMORIAL!#REF!</definedName>
    <definedName name="SCOD04.010.0320">[11]MEMORIAL!#REF!</definedName>
    <definedName name="SCOD04.010.0320_1" localSheetId="1">[6]MEMORIAL!#REF!</definedName>
    <definedName name="SCOD04.010.0320_1" localSheetId="2">[6]MEMORIAL!#REF!</definedName>
    <definedName name="SCOD04.010.0320_1">[6]MEMORIAL!#REF!</definedName>
    <definedName name="SCOD04.010.0330" localSheetId="1">[11]MEMORIAL!#REF!</definedName>
    <definedName name="SCOD04.010.0330" localSheetId="2">[11]MEMORIAL!#REF!</definedName>
    <definedName name="SCOD04.010.0330">[11]MEMORIAL!#REF!</definedName>
    <definedName name="SCOD04.010.0330_1" localSheetId="1">[6]MEMORIAL!#REF!</definedName>
    <definedName name="SCOD04.010.0330_1" localSheetId="2">[6]MEMORIAL!#REF!</definedName>
    <definedName name="SCOD04.010.0330_1">[6]MEMORIAL!#REF!</definedName>
    <definedName name="SCOD04.010.0371" localSheetId="1">[11]MEMORIAL!#REF!</definedName>
    <definedName name="SCOD04.010.0371" localSheetId="2">[11]MEMORIAL!#REF!</definedName>
    <definedName name="SCOD04.010.0371">[11]MEMORIAL!#REF!</definedName>
    <definedName name="SCOD04.010.0371_1" localSheetId="1">[12]MEMORIAL!#REF!</definedName>
    <definedName name="SCOD04.010.0371_1" localSheetId="2">[12]MEMORIAL!#REF!</definedName>
    <definedName name="SCOD04.010.0371_1">[12]MEMORIAL!#REF!</definedName>
    <definedName name="SCOD04.010.0375" localSheetId="1">[11]MEMORIAL!#REF!</definedName>
    <definedName name="SCOD04.010.0375" localSheetId="2">[11]MEMORIAL!#REF!</definedName>
    <definedName name="SCOD04.010.0375">[11]MEMORIAL!#REF!</definedName>
    <definedName name="SCOD04.010.0375_1" localSheetId="1">[6]MEMORIAL!#REF!</definedName>
    <definedName name="SCOD04.010.0375_1" localSheetId="2">[6]MEMORIAL!#REF!</definedName>
    <definedName name="SCOD04.010.0375_1">[6]MEMORIAL!#REF!</definedName>
    <definedName name="SCOD04.010.0395" localSheetId="1">[11]MEMORIAL!#REF!</definedName>
    <definedName name="SCOD04.010.0395" localSheetId="2">[11]MEMORIAL!#REF!</definedName>
    <definedName name="SCOD04.010.0395">[11]MEMORIAL!#REF!</definedName>
    <definedName name="SCOD04.010.0395_1" localSheetId="1">[6]MEMORIAL!#REF!</definedName>
    <definedName name="SCOD04.010.0395_1" localSheetId="2">[6]MEMORIAL!#REF!</definedName>
    <definedName name="SCOD04.010.0395_1">[6]MEMORIAL!#REF!</definedName>
    <definedName name="SCOD04.010.0420" localSheetId="1">[6]MEMORIAL!#REF!</definedName>
    <definedName name="SCOD04.010.0420" localSheetId="2">[6]MEMORIAL!#REF!</definedName>
    <definedName name="SCOD04.010.0420">[6]MEMORIAL!#REF!</definedName>
    <definedName name="SCOD04.010.0420_1" localSheetId="1">[6]MEMORIAL!#REF!</definedName>
    <definedName name="SCOD04.010.0420_1" localSheetId="2">[6]MEMORIAL!#REF!</definedName>
    <definedName name="SCOD04.010.0420_1">[6]MEMORIAL!#REF!</definedName>
    <definedName name="SCOD04.010.0430" localSheetId="1">[6]MEMORIAL!#REF!</definedName>
    <definedName name="SCOD04.010.0430" localSheetId="2">[6]MEMORIAL!#REF!</definedName>
    <definedName name="SCOD04.010.0430">[6]MEMORIAL!#REF!</definedName>
    <definedName name="SCOD04.010.0430_1" localSheetId="1">[6]MEMORIAL!#REF!</definedName>
    <definedName name="SCOD04.010.0430_1" localSheetId="2">[6]MEMORIAL!#REF!</definedName>
    <definedName name="SCOD04.010.0430_1">[6]MEMORIAL!#REF!</definedName>
    <definedName name="SCOD05.010.0020" localSheetId="1">[11]MEMORIAL!#REF!</definedName>
    <definedName name="SCOD05.010.0020" localSheetId="2">[11]MEMORIAL!#REF!</definedName>
    <definedName name="SCOD05.010.0020">[11]MEMORIAL!#REF!</definedName>
    <definedName name="SCOD05.010.0020_1" localSheetId="1">[6]MEMORIAL!#REF!</definedName>
    <definedName name="SCOD05.010.0020_1" localSheetId="2">[6]MEMORIAL!#REF!</definedName>
    <definedName name="SCOD05.010.0020_1">[6]MEMORIAL!#REF!</definedName>
    <definedName name="SCOD08.010.0010" localSheetId="1">[6]MEMORIAL!#REF!</definedName>
    <definedName name="SCOD08.010.0010" localSheetId="2">[6]MEMORIAL!#REF!</definedName>
    <definedName name="SCOD08.010.0010">[6]MEMORIAL!#REF!</definedName>
    <definedName name="SCOD08.010.0010_1" localSheetId="1">[6]MEMORIAL!#REF!</definedName>
    <definedName name="SCOD08.010.0010_1" localSheetId="2">[6]MEMORIAL!#REF!</definedName>
    <definedName name="SCOD08.010.0010_1">[6]MEMORIAL!#REF!</definedName>
    <definedName name="SCOD08.010.0040" localSheetId="1">[6]MEMORIAL!#REF!</definedName>
    <definedName name="SCOD08.010.0040" localSheetId="2">[6]MEMORIAL!#REF!</definedName>
    <definedName name="SCOD08.010.0040">[6]MEMORIAL!#REF!</definedName>
    <definedName name="SCOD08.010.0040_1" localSheetId="1">[6]MEMORIAL!#REF!</definedName>
    <definedName name="SCOD08.010.0040_1" localSheetId="2">[6]MEMORIAL!#REF!</definedName>
    <definedName name="SCOD08.010.0040_1">[6]MEMORIAL!#REF!</definedName>
    <definedName name="SCOD08.010.0060" localSheetId="1">[11]MEMORIAL!#REF!</definedName>
    <definedName name="SCOD08.010.0060" localSheetId="2">[11]MEMORIAL!#REF!</definedName>
    <definedName name="SCOD08.010.0060">[11]MEMORIAL!#REF!</definedName>
    <definedName name="SCOD08.010.0060_1" localSheetId="1">[12]MEMORIAL!#REF!</definedName>
    <definedName name="SCOD08.010.0060_1" localSheetId="2">[12]MEMORIAL!#REF!</definedName>
    <definedName name="SCOD08.010.0060_1">[12]MEMORIAL!#REF!</definedName>
    <definedName name="SCOD08.010.0130" localSheetId="1">[6]MEMORIAL!#REF!</definedName>
    <definedName name="SCOD08.010.0130" localSheetId="2">[6]MEMORIAL!#REF!</definedName>
    <definedName name="SCOD08.010.0130">[6]MEMORIAL!#REF!</definedName>
    <definedName name="SCOD08.010.0130_1" localSheetId="1">[6]MEMORIAL!#REF!</definedName>
    <definedName name="SCOD08.010.0130_1" localSheetId="2">[6]MEMORIAL!#REF!</definedName>
    <definedName name="SCOD08.010.0130_1">[6]MEMORIAL!#REF!</definedName>
    <definedName name="SCOD08.010.0135" localSheetId="1">[11]MEMORIAL!#REF!</definedName>
    <definedName name="SCOD08.010.0135" localSheetId="2">[11]MEMORIAL!#REF!</definedName>
    <definedName name="SCOD08.010.0135">[11]MEMORIAL!#REF!</definedName>
    <definedName name="SCOD08.010.0135_1" localSheetId="1">[6]MEMORIAL!#REF!</definedName>
    <definedName name="SCOD08.010.0135_1" localSheetId="2">[6]MEMORIAL!#REF!</definedName>
    <definedName name="SCOD08.010.0135_1">[6]MEMORIAL!#REF!</definedName>
    <definedName name="SCOD08.010.0270" localSheetId="1">[11]MEMORIAL!#REF!</definedName>
    <definedName name="SCOD08.010.0270" localSheetId="2">[11]MEMORIAL!#REF!</definedName>
    <definedName name="SCOD08.010.0270">[11]MEMORIAL!#REF!</definedName>
    <definedName name="SCOD08.010.0270_1" localSheetId="1">[6]MEMORIAL!#REF!</definedName>
    <definedName name="SCOD08.010.0270_1" localSheetId="2">[6]MEMORIAL!#REF!</definedName>
    <definedName name="SCOD08.010.0270_1">[6]MEMORIAL!#REF!</definedName>
    <definedName name="SCOD09.010.0060" localSheetId="1">[11]MEMORIAL!#REF!</definedName>
    <definedName name="SCOD09.010.0060" localSheetId="2">[11]MEMORIAL!#REF!</definedName>
    <definedName name="SCOD09.010.0060">[11]MEMORIAL!#REF!</definedName>
    <definedName name="SCOD09.010.0060_1" localSheetId="1">[6]MEMORIAL!#REF!</definedName>
    <definedName name="SCOD09.010.0060_1" localSheetId="2">[6]MEMORIAL!#REF!</definedName>
    <definedName name="SCOD09.010.0060_1">[6]MEMORIAL!#REF!</definedName>
    <definedName name="SCOD09.010.0240" localSheetId="1">[11]MEMORIAL!#REF!</definedName>
    <definedName name="SCOD09.010.0240" localSheetId="2">[11]MEMORIAL!#REF!</definedName>
    <definedName name="SCOD09.010.0240">[11]MEMORIAL!#REF!</definedName>
    <definedName name="SCOD09.010.0240_1" localSheetId="1">[12]MEMORIAL!#REF!</definedName>
    <definedName name="SCOD09.010.0240_1" localSheetId="2">[12]MEMORIAL!#REF!</definedName>
    <definedName name="SCOD09.010.0240_1">[12]MEMORIAL!#REF!</definedName>
    <definedName name="SCOD09.010.0430" localSheetId="1">[11]MEMORIAL!#REF!</definedName>
    <definedName name="SCOD09.010.0430" localSheetId="2">[11]MEMORIAL!#REF!</definedName>
    <definedName name="SCOD09.010.0430">[11]MEMORIAL!#REF!</definedName>
    <definedName name="SCOD09.010.0430_1" localSheetId="1">[12]MEMORIAL!#REF!</definedName>
    <definedName name="SCOD09.010.0430_1" localSheetId="2">[12]MEMORIAL!#REF!</definedName>
    <definedName name="SCOD09.010.0430_1">[12]MEMORIAL!#REF!</definedName>
    <definedName name="SCOD09.010.0470" localSheetId="1">[11]MEMORIAL!#REF!</definedName>
    <definedName name="SCOD09.010.0470" localSheetId="2">[11]MEMORIAL!#REF!</definedName>
    <definedName name="SCOD09.010.0470">[11]MEMORIAL!#REF!</definedName>
    <definedName name="SCOD09.010.0470_1" localSheetId="1">[12]MEMORIAL!#REF!</definedName>
    <definedName name="SCOD09.010.0470_1" localSheetId="2">[12]MEMORIAL!#REF!</definedName>
    <definedName name="SCOD09.010.0470_1">[12]MEMORIAL!#REF!</definedName>
    <definedName name="SCOD09.010.0700" localSheetId="1">[11]MEMORIAL!#REF!</definedName>
    <definedName name="SCOD09.010.0700" localSheetId="2">[11]MEMORIAL!#REF!</definedName>
    <definedName name="SCOD09.010.0700">[11]MEMORIAL!#REF!</definedName>
    <definedName name="SCOD09.010.0700_1" localSheetId="1">[12]MEMORIAL!#REF!</definedName>
    <definedName name="SCOD09.010.0700_1" localSheetId="2">[12]MEMORIAL!#REF!</definedName>
    <definedName name="SCOD09.010.0700_1">[12]MEMORIAL!#REF!</definedName>
    <definedName name="SCOD10.010.0140" localSheetId="1">[11]MEMORIAL!#REF!</definedName>
    <definedName name="SCOD10.010.0140" localSheetId="2">[11]MEMORIAL!#REF!</definedName>
    <definedName name="SCOD10.010.0140">[11]MEMORIAL!#REF!</definedName>
    <definedName name="SCOD10.010.0140_1" localSheetId="1">[6]MEMORIAL!#REF!</definedName>
    <definedName name="SCOD10.010.0140_1" localSheetId="2">[6]MEMORIAL!#REF!</definedName>
    <definedName name="SCOD10.010.0140_1">[6]MEMORIAL!#REF!</definedName>
    <definedName name="SCOD10.010.0180" localSheetId="1">[11]MEMORIAL!#REF!</definedName>
    <definedName name="SCOD10.010.0180" localSheetId="2">[11]MEMORIAL!#REF!</definedName>
    <definedName name="SCOD10.010.0180">[11]MEMORIAL!#REF!</definedName>
    <definedName name="SCOD10.010.0180_1" localSheetId="1">[6]MEMORIAL!#REF!</definedName>
    <definedName name="SCOD10.010.0180_1" localSheetId="2">[6]MEMORIAL!#REF!</definedName>
    <definedName name="SCOD10.010.0180_1">[6]MEMORIAL!#REF!</definedName>
    <definedName name="SCOD10.010.0270" localSheetId="1">[11]MEMORIAL!#REF!</definedName>
    <definedName name="SCOD10.010.0270" localSheetId="2">[11]MEMORIAL!#REF!</definedName>
    <definedName name="SCOD10.010.0270">[11]MEMORIAL!#REF!</definedName>
    <definedName name="SCOD10.010.0270_1" localSheetId="1">[12]MEMORIAL!#REF!</definedName>
    <definedName name="SCOD10.010.0270_1" localSheetId="2">[12]MEMORIAL!#REF!</definedName>
    <definedName name="SCOD10.010.0270_1">[12]MEMORIAL!#REF!</definedName>
    <definedName name="SCOD10.010.0280" localSheetId="1">[11]MEMORIAL!#REF!</definedName>
    <definedName name="SCOD10.010.0280" localSheetId="2">[11]MEMORIAL!#REF!</definedName>
    <definedName name="SCOD10.010.0280">[11]MEMORIAL!#REF!</definedName>
    <definedName name="SCOD10.010.0280_1" localSheetId="1">[12]MEMORIAL!#REF!</definedName>
    <definedName name="SCOD10.010.0280_1" localSheetId="2">[12]MEMORIAL!#REF!</definedName>
    <definedName name="SCOD10.010.0280_1">[12]MEMORIAL!#REF!</definedName>
    <definedName name="SCOD10.010.0298" localSheetId="1">[6]MEMORIAL!#REF!</definedName>
    <definedName name="SCOD10.010.0298" localSheetId="2">[6]MEMORIAL!#REF!</definedName>
    <definedName name="SCOD10.010.0298">[6]MEMORIAL!#REF!</definedName>
    <definedName name="SCOD10.010.0298_1" localSheetId="1">[6]MEMORIAL!#REF!</definedName>
    <definedName name="SCOD10.010.0298_1" localSheetId="2">[6]MEMORIAL!#REF!</definedName>
    <definedName name="SCOD10.010.0298_1">[6]MEMORIAL!#REF!</definedName>
    <definedName name="SCOD10.010.0307" localSheetId="1">[11]MEMORIAL!#REF!</definedName>
    <definedName name="SCOD10.010.0307" localSheetId="2">[11]MEMORIAL!#REF!</definedName>
    <definedName name="SCOD10.010.0307">[11]MEMORIAL!#REF!</definedName>
    <definedName name="SCOD10.010.0307_1" localSheetId="1">[12]MEMORIAL!#REF!</definedName>
    <definedName name="SCOD10.010.0307_1" localSheetId="2">[12]MEMORIAL!#REF!</definedName>
    <definedName name="SCOD10.010.0307_1">[12]MEMORIAL!#REF!</definedName>
    <definedName name="SCOD10.010.0308" localSheetId="1">[11]MEMORIAL!#REF!</definedName>
    <definedName name="SCOD10.010.0308" localSheetId="2">[11]MEMORIAL!#REF!</definedName>
    <definedName name="SCOD10.010.0308">[11]MEMORIAL!#REF!</definedName>
    <definedName name="SCOD10.010.0308_1" localSheetId="1">[12]MEMORIAL!#REF!</definedName>
    <definedName name="SCOD10.010.0308_1" localSheetId="2">[12]MEMORIAL!#REF!</definedName>
    <definedName name="SCOD10.010.0308_1">[12]MEMORIAL!#REF!</definedName>
    <definedName name="SCOD10.010.0310" localSheetId="1">[11]MEMORIAL!#REF!</definedName>
    <definedName name="SCOD10.010.0310" localSheetId="2">[11]MEMORIAL!#REF!</definedName>
    <definedName name="SCOD10.010.0310">[11]MEMORIAL!#REF!</definedName>
    <definedName name="SCOD10.010.0310_1" localSheetId="1">[6]MEMORIAL!#REF!</definedName>
    <definedName name="SCOD10.010.0310_1" localSheetId="2">[6]MEMORIAL!#REF!</definedName>
    <definedName name="SCOD10.010.0310_1">[6]MEMORIAL!#REF!</definedName>
    <definedName name="SCOD10.010.0330" localSheetId="1">[11]MEMORIAL!#REF!</definedName>
    <definedName name="SCOD10.010.0330" localSheetId="2">[11]MEMORIAL!#REF!</definedName>
    <definedName name="SCOD10.010.0330">[11]MEMORIAL!#REF!</definedName>
    <definedName name="SCOD10.010.0330_1" localSheetId="1">[12]MEMORIAL!#REF!</definedName>
    <definedName name="SCOD10.010.0330_1" localSheetId="2">[12]MEMORIAL!#REF!</definedName>
    <definedName name="SCOD10.010.0330_1">[12]MEMORIAL!#REF!</definedName>
    <definedName name="SCOD10.010.0333" localSheetId="1">[11]MEMORIAL!#REF!</definedName>
    <definedName name="SCOD10.010.0333" localSheetId="2">[11]MEMORIAL!#REF!</definedName>
    <definedName name="SCOD10.010.0333">[11]MEMORIAL!#REF!</definedName>
    <definedName name="SCOD10.010.0333_1" localSheetId="1">[12]MEMORIAL!#REF!</definedName>
    <definedName name="SCOD10.010.0333_1" localSheetId="2">[12]MEMORIAL!#REF!</definedName>
    <definedName name="SCOD10.010.0333_1">[12]MEMORIAL!#REF!</definedName>
    <definedName name="SCOD10.010.0380" localSheetId="1">[11]MEMORIAL!#REF!</definedName>
    <definedName name="SCOD10.010.0380" localSheetId="2">[11]MEMORIAL!#REF!</definedName>
    <definedName name="SCOD10.010.0380">[11]MEMORIAL!#REF!</definedName>
    <definedName name="SCOD10.010.0380_1" localSheetId="1">[12]MEMORIAL!#REF!</definedName>
    <definedName name="SCOD10.010.0380_1" localSheetId="2">[12]MEMORIAL!#REF!</definedName>
    <definedName name="SCOD10.010.0380_1">[12]MEMORIAL!#REF!</definedName>
    <definedName name="SCOD10.010.0400" localSheetId="1">[11]MEMORIAL!#REF!</definedName>
    <definedName name="SCOD10.010.0400" localSheetId="2">[11]MEMORIAL!#REF!</definedName>
    <definedName name="SCOD10.010.0400">[11]MEMORIAL!#REF!</definedName>
    <definedName name="SCOD10.010.0400_1" localSheetId="1">[12]MEMORIAL!#REF!</definedName>
    <definedName name="SCOD10.010.0400_1" localSheetId="2">[12]MEMORIAL!#REF!</definedName>
    <definedName name="SCOD10.010.0400_1">[12]MEMORIAL!#REF!</definedName>
    <definedName name="SCOD10.010.0431" localSheetId="1">[11]MEMORIAL!#REF!</definedName>
    <definedName name="SCOD10.010.0431" localSheetId="2">[11]MEMORIAL!#REF!</definedName>
    <definedName name="SCOD10.010.0431">[11]MEMORIAL!#REF!</definedName>
    <definedName name="SCOD10.010.0431_1" localSheetId="1">[12]MEMORIAL!#REF!</definedName>
    <definedName name="SCOD10.010.0431_1" localSheetId="2">[12]MEMORIAL!#REF!</definedName>
    <definedName name="SCOD10.010.0431_1">[12]MEMORIAL!#REF!</definedName>
    <definedName name="SCOD10.010.1110" localSheetId="1">[6]MEMORIAL!#REF!</definedName>
    <definedName name="SCOD10.010.1110" localSheetId="2">[6]MEMORIAL!#REF!</definedName>
    <definedName name="SCOD10.010.1110">[6]MEMORIAL!#REF!</definedName>
    <definedName name="SCOD10.010.1110_1" localSheetId="1">[6]MEMORIAL!#REF!</definedName>
    <definedName name="SCOD10.010.1110_1" localSheetId="2">[6]MEMORIAL!#REF!</definedName>
    <definedName name="SCOD10.010.1110_1">[6]MEMORIAL!#REF!</definedName>
    <definedName name="SCOD12.010.0010" localSheetId="1">[6]MEMORIAL!#REF!</definedName>
    <definedName name="SCOD12.010.0010" localSheetId="2">[6]MEMORIAL!#REF!</definedName>
    <definedName name="SCOD12.010.0010">[6]MEMORIAL!#REF!</definedName>
    <definedName name="SCOD12.010.0010_1" localSheetId="1">[6]MEMORIAL!#REF!</definedName>
    <definedName name="SCOD12.010.0010_1" localSheetId="2">[6]MEMORIAL!#REF!</definedName>
    <definedName name="SCOD12.010.0010_1">[6]MEMORIAL!#REF!</definedName>
    <definedName name="SCOD12.010.0060" localSheetId="1">[11]MEMORIAL!#REF!</definedName>
    <definedName name="SCOD12.010.0060" localSheetId="2">[11]MEMORIAL!#REF!</definedName>
    <definedName name="SCOD12.010.0060">[11]MEMORIAL!#REF!</definedName>
    <definedName name="SCOD12.010.0060_1" localSheetId="1">[12]MEMORIAL!#REF!</definedName>
    <definedName name="SCOD12.010.0060_1" localSheetId="2">[12]MEMORIAL!#REF!</definedName>
    <definedName name="SCOD12.010.0060_1">[12]MEMORIAL!#REF!</definedName>
    <definedName name="SCOD12.010.0210" localSheetId="1">[11]MEMORIAL!#REF!</definedName>
    <definedName name="SCOD12.010.0210" localSheetId="2">[11]MEMORIAL!#REF!</definedName>
    <definedName name="SCOD12.010.0210">[11]MEMORIAL!#REF!</definedName>
    <definedName name="SCOD12.010.0210_1" localSheetId="1">[12]MEMORIAL!#REF!</definedName>
    <definedName name="SCOD12.010.0210_1" localSheetId="2">[12]MEMORIAL!#REF!</definedName>
    <definedName name="SCOD12.010.0210_1">[12]MEMORIAL!#REF!</definedName>
    <definedName name="SCOD12.010.0360" localSheetId="1">[11]MEMORIAL!#REF!</definedName>
    <definedName name="SCOD12.010.0360" localSheetId="2">[11]MEMORIAL!#REF!</definedName>
    <definedName name="SCOD12.010.0360">[11]MEMORIAL!#REF!</definedName>
    <definedName name="SCOD12.010.0360_1" localSheetId="1">[12]MEMORIAL!#REF!</definedName>
    <definedName name="SCOD12.010.0360_1" localSheetId="2">[12]MEMORIAL!#REF!</definedName>
    <definedName name="SCOD12.010.0360_1">[12]MEMORIAL!#REF!</definedName>
    <definedName name="SCOD12.010.0550" localSheetId="1">[11]MEMORIAL!#REF!</definedName>
    <definedName name="SCOD12.010.0550" localSheetId="2">[11]MEMORIAL!#REF!</definedName>
    <definedName name="SCOD12.010.0550">[11]MEMORIAL!#REF!</definedName>
    <definedName name="SCOD12.010.0550_1" localSheetId="1">[12]MEMORIAL!#REF!</definedName>
    <definedName name="SCOD12.010.0550_1" localSheetId="2">[12]MEMORIAL!#REF!</definedName>
    <definedName name="SCOD12.010.0550_1">[12]MEMORIAL!#REF!</definedName>
    <definedName name="SCOD13.010.0030" localSheetId="1">[11]MEMORIAL!#REF!</definedName>
    <definedName name="SCOD13.010.0030" localSheetId="2">[11]MEMORIAL!#REF!</definedName>
    <definedName name="SCOD13.010.0030">[11]MEMORIAL!#REF!</definedName>
    <definedName name="SCOD13.010.0030_1" localSheetId="1">[12]MEMORIAL!#REF!</definedName>
    <definedName name="SCOD13.010.0030_1" localSheetId="2">[12]MEMORIAL!#REF!</definedName>
    <definedName name="SCOD13.010.0030_1">[12]MEMORIAL!#REF!</definedName>
    <definedName name="SCOD13.010.0090" localSheetId="1">[11]MEMORIAL!#REF!</definedName>
    <definedName name="SCOD13.010.0090" localSheetId="2">[11]MEMORIAL!#REF!</definedName>
    <definedName name="SCOD13.010.0090">[11]MEMORIAL!#REF!</definedName>
    <definedName name="SCOD13.010.0090_1" localSheetId="1">[12]MEMORIAL!#REF!</definedName>
    <definedName name="SCOD13.010.0090_1" localSheetId="2">[12]MEMORIAL!#REF!</definedName>
    <definedName name="SCOD13.010.0090_1">[12]MEMORIAL!#REF!</definedName>
    <definedName name="SCOD13.010.0100" localSheetId="1">[6]MEMORIAL!#REF!</definedName>
    <definedName name="SCOD13.010.0100" localSheetId="2">[6]MEMORIAL!#REF!</definedName>
    <definedName name="SCOD13.010.0100">[6]MEMORIAL!#REF!</definedName>
    <definedName name="SCOD13.010.0100_1" localSheetId="1">[6]MEMORIAL!#REF!</definedName>
    <definedName name="SCOD13.010.0100_1" localSheetId="2">[6]MEMORIAL!#REF!</definedName>
    <definedName name="SCOD13.010.0100_1">[6]MEMORIAL!#REF!</definedName>
    <definedName name="SCOD13.010.0110" localSheetId="1">[11]MEMORIAL!#REF!</definedName>
    <definedName name="SCOD13.010.0110" localSheetId="2">[11]MEMORIAL!#REF!</definedName>
    <definedName name="SCOD13.010.0110">[11]MEMORIAL!#REF!</definedName>
    <definedName name="SCOD13.010.0110_1" localSheetId="1">[12]MEMORIAL!#REF!</definedName>
    <definedName name="SCOD13.010.0110_1" localSheetId="2">[12]MEMORIAL!#REF!</definedName>
    <definedName name="SCOD13.010.0110_1">[12]MEMORIAL!#REF!</definedName>
    <definedName name="SCOD13.010.1200" localSheetId="1">[11]MEMORIAL!#REF!</definedName>
    <definedName name="SCOD13.010.1200" localSheetId="2">[11]MEMORIAL!#REF!</definedName>
    <definedName name="SCOD13.010.1200">[11]MEMORIAL!#REF!</definedName>
    <definedName name="SCOD13.010.1200_1" localSheetId="1">[12]MEMORIAL!#REF!</definedName>
    <definedName name="SCOD13.010.1200_1" localSheetId="2">[12]MEMORIAL!#REF!</definedName>
    <definedName name="SCOD13.010.1200_1">[12]MEMORIAL!#REF!</definedName>
    <definedName name="SCOD15.010.0010" localSheetId="1">[11]MEMORIAL!#REF!</definedName>
    <definedName name="SCOD15.010.0010" localSheetId="2">[11]MEMORIAL!#REF!</definedName>
    <definedName name="SCOD15.010.0010">[11]MEMORIAL!#REF!</definedName>
    <definedName name="SCOD15.010.0010_1" localSheetId="1">[12]MEMORIAL!#REF!</definedName>
    <definedName name="SCOD15.010.0010_1" localSheetId="2">[12]MEMORIAL!#REF!</definedName>
    <definedName name="SCOD15.010.0010_1">[12]MEMORIAL!#REF!</definedName>
    <definedName name="SCOD15.010.0055" localSheetId="1">[11]MEMORIAL!#REF!</definedName>
    <definedName name="SCOD15.010.0055" localSheetId="2">[11]MEMORIAL!#REF!</definedName>
    <definedName name="SCOD15.010.0055">[11]MEMORIAL!#REF!</definedName>
    <definedName name="SCOD15.010.0055_1" localSheetId="1">[12]MEMORIAL!#REF!</definedName>
    <definedName name="SCOD15.010.0055_1" localSheetId="2">[12]MEMORIAL!#REF!</definedName>
    <definedName name="SCOD15.010.0055_1">[12]MEMORIAL!#REF!</definedName>
    <definedName name="SCOD15.010.0140" localSheetId="1">[11]MEMORIAL!#REF!</definedName>
    <definedName name="SCOD15.010.0140" localSheetId="2">[11]MEMORIAL!#REF!</definedName>
    <definedName name="SCOD15.010.0140">[11]MEMORIAL!#REF!</definedName>
    <definedName name="SCOD15.010.0140_1" localSheetId="1">[12]MEMORIAL!#REF!</definedName>
    <definedName name="SCOD15.010.0140_1" localSheetId="2">[12]MEMORIAL!#REF!</definedName>
    <definedName name="SCOD15.010.0140_1">[12]MEMORIAL!#REF!</definedName>
    <definedName name="SCOD15.010.0181" localSheetId="1">[11]MEMORIAL!#REF!</definedName>
    <definedName name="SCOD15.010.0181" localSheetId="2">[11]MEMORIAL!#REF!</definedName>
    <definedName name="SCOD15.010.0181">[11]MEMORIAL!#REF!</definedName>
    <definedName name="SCOD15.010.0181_1" localSheetId="1">[12]MEMORIAL!#REF!</definedName>
    <definedName name="SCOD15.010.0181_1" localSheetId="2">[12]MEMORIAL!#REF!</definedName>
    <definedName name="SCOD15.010.0181_1">[12]MEMORIAL!#REF!</definedName>
    <definedName name="SCOD15.010.0270" localSheetId="1">[11]MEMORIAL!#REF!</definedName>
    <definedName name="SCOD15.010.0270" localSheetId="2">[11]MEMORIAL!#REF!</definedName>
    <definedName name="SCOD15.010.0270">[11]MEMORIAL!#REF!</definedName>
    <definedName name="SCOD15.010.0270_1" localSheetId="1">[12]MEMORIAL!#REF!</definedName>
    <definedName name="SCOD15.010.0270_1" localSheetId="2">[12]MEMORIAL!#REF!</definedName>
    <definedName name="SCOD15.010.0270_1">[12]MEMORIAL!#REF!</definedName>
    <definedName name="SCOD15.010.0280" localSheetId="1">[11]MEMORIAL!#REF!</definedName>
    <definedName name="SCOD15.010.0280" localSheetId="2">[11]MEMORIAL!#REF!</definedName>
    <definedName name="SCOD15.010.0280">[11]MEMORIAL!#REF!</definedName>
    <definedName name="SCOD15.010.0280_1" localSheetId="1">[6]MEMORIAL!#REF!</definedName>
    <definedName name="SCOD15.010.0280_1" localSheetId="2">[6]MEMORIAL!#REF!</definedName>
    <definedName name="SCOD15.010.0280_1">[6]MEMORIAL!#REF!</definedName>
    <definedName name="SCOD15.010.0290" localSheetId="1">[6]MEMORIAL!#REF!</definedName>
    <definedName name="SCOD15.010.0290" localSheetId="2">[6]MEMORIAL!#REF!</definedName>
    <definedName name="SCOD15.010.0290">[6]MEMORIAL!#REF!</definedName>
    <definedName name="SCOD15.010.0290_1" localSheetId="1">[6]MEMORIAL!#REF!</definedName>
    <definedName name="SCOD15.010.0290_1" localSheetId="2">[6]MEMORIAL!#REF!</definedName>
    <definedName name="SCOD15.010.0290_1">[6]MEMORIAL!#REF!</definedName>
    <definedName name="SCOD16.010.0010" localSheetId="1">[11]MEMORIAL!#REF!</definedName>
    <definedName name="SCOD16.010.0010" localSheetId="2">[11]MEMORIAL!#REF!</definedName>
    <definedName name="SCOD16.010.0010">[11]MEMORIAL!#REF!</definedName>
    <definedName name="SCOD16.010.0010_1" localSheetId="1">[6]MEMORIAL!#REF!</definedName>
    <definedName name="SCOD16.010.0010_1" localSheetId="2">[6]MEMORIAL!#REF!</definedName>
    <definedName name="SCOD16.010.0010_1">[6]MEMORIAL!#REF!</definedName>
    <definedName name="SCOD16.010.0060" localSheetId="1">[11]MEMORIAL!#REF!</definedName>
    <definedName name="SCOD16.010.0060" localSheetId="2">[11]MEMORIAL!#REF!</definedName>
    <definedName name="SCOD16.010.0060">[11]MEMORIAL!#REF!</definedName>
    <definedName name="SCOD16.010.0060_1" localSheetId="1">[12]MEMORIAL!#REF!</definedName>
    <definedName name="SCOD16.010.0060_1" localSheetId="2">[12]MEMORIAL!#REF!</definedName>
    <definedName name="SCOD16.010.0060_1">[12]MEMORIAL!#REF!</definedName>
    <definedName name="SCOD16.010.0110" localSheetId="1">[11]MEMORIAL!#REF!</definedName>
    <definedName name="SCOD16.010.0110" localSheetId="2">[11]MEMORIAL!#REF!</definedName>
    <definedName name="SCOD16.010.0110">[11]MEMORIAL!#REF!</definedName>
    <definedName name="SCOD16.010.0110_1" localSheetId="1">[12]MEMORIAL!#REF!</definedName>
    <definedName name="SCOD16.010.0110_1" localSheetId="2">[12]MEMORIAL!#REF!</definedName>
    <definedName name="SCOD16.010.0110_1">[12]MEMORIAL!#REF!</definedName>
    <definedName name="SCOD16.010.0120" localSheetId="1">[11]MEMORIAL!#REF!</definedName>
    <definedName name="SCOD16.010.0120" localSheetId="2">[11]MEMORIAL!#REF!</definedName>
    <definedName name="SCOD16.010.0120">[11]MEMORIAL!#REF!</definedName>
    <definedName name="SCOD16.010.0120_1" localSheetId="1">[12]MEMORIAL!#REF!</definedName>
    <definedName name="SCOD16.010.0120_1" localSheetId="2">[12]MEMORIAL!#REF!</definedName>
    <definedName name="SCOD16.010.0120_1">[12]MEMORIAL!#REF!</definedName>
    <definedName name="SCOD16.010.0170" localSheetId="1">[11]MEMORIAL!#REF!</definedName>
    <definedName name="SCOD16.010.0170" localSheetId="2">[11]MEMORIAL!#REF!</definedName>
    <definedName name="SCOD16.010.0170">[11]MEMORIAL!#REF!</definedName>
    <definedName name="SCOD16.010.0170_1" localSheetId="1">[12]MEMORIAL!#REF!</definedName>
    <definedName name="SCOD16.010.0170_1" localSheetId="2">[12]MEMORIAL!#REF!</definedName>
    <definedName name="SCOD16.010.0170_1">[12]MEMORIAL!#REF!</definedName>
    <definedName name="SCOD17.010.0080" localSheetId="1">[11]MEMORIAL!#REF!</definedName>
    <definedName name="SCOD17.010.0080" localSheetId="2">[11]MEMORIAL!#REF!</definedName>
    <definedName name="SCOD17.010.0080">[11]MEMORIAL!#REF!</definedName>
    <definedName name="SCOD17.010.0080_1" localSheetId="1">[12]MEMORIAL!#REF!</definedName>
    <definedName name="SCOD17.010.0080_1" localSheetId="2">[12]MEMORIAL!#REF!</definedName>
    <definedName name="SCOD17.010.0080_1">[12]MEMORIAL!#REF!</definedName>
    <definedName name="SCOD17.010.0100" localSheetId="1">[6]MEMORIAL!#REF!</definedName>
    <definedName name="SCOD17.010.0100" localSheetId="2">[6]MEMORIAL!#REF!</definedName>
    <definedName name="SCOD17.010.0100">[6]MEMORIAL!#REF!</definedName>
    <definedName name="SCOD17.010.0100_1" localSheetId="1">[6]MEMORIAL!#REF!</definedName>
    <definedName name="SCOD17.010.0100_1" localSheetId="2">[6]MEMORIAL!#REF!</definedName>
    <definedName name="SCOD17.010.0100_1">[6]MEMORIAL!#REF!</definedName>
    <definedName name="SCOD17.010.0150" localSheetId="1">[11]MEMORIAL!#REF!</definedName>
    <definedName name="SCOD17.010.0150" localSheetId="2">[11]MEMORIAL!#REF!</definedName>
    <definedName name="SCOD17.010.0150">[11]MEMORIAL!#REF!</definedName>
    <definedName name="SCOD17.010.0150_1" localSheetId="1">[12]MEMORIAL!#REF!</definedName>
    <definedName name="SCOD17.010.0150_1" localSheetId="2">[12]MEMORIAL!#REF!</definedName>
    <definedName name="SCOD17.010.0150_1">[12]MEMORIAL!#REF!</definedName>
    <definedName name="SCOD17.010.0290" localSheetId="1">[11]MEMORIAL!#REF!</definedName>
    <definedName name="SCOD17.010.0290" localSheetId="2">[11]MEMORIAL!#REF!</definedName>
    <definedName name="SCOD17.010.0290">[11]MEMORIAL!#REF!</definedName>
    <definedName name="SCOD17.010.0290_1" localSheetId="1">[12]MEMORIAL!#REF!</definedName>
    <definedName name="SCOD17.010.0290_1" localSheetId="2">[12]MEMORIAL!#REF!</definedName>
    <definedName name="SCOD17.010.0290_1">[12]MEMORIAL!#REF!</definedName>
    <definedName name="SCOD17.010.0390" localSheetId="1">[11]MEMORIAL!#REF!</definedName>
    <definedName name="SCOD17.010.0390" localSheetId="2">[11]MEMORIAL!#REF!</definedName>
    <definedName name="SCOD17.010.0390">[11]MEMORIAL!#REF!</definedName>
    <definedName name="SCOD17.010.0390_1" localSheetId="1">[12]MEMORIAL!#REF!</definedName>
    <definedName name="SCOD17.010.0390_1" localSheetId="2">[12]MEMORIAL!#REF!</definedName>
    <definedName name="SCOD17.010.0390_1">[12]MEMORIAL!#REF!</definedName>
    <definedName name="SCOD17.010.0436" localSheetId="1">[6]MEMORIAL!#REF!</definedName>
    <definedName name="SCOD17.010.0436" localSheetId="2">[6]MEMORIAL!#REF!</definedName>
    <definedName name="SCOD17.010.0436">[6]MEMORIAL!#REF!</definedName>
    <definedName name="SCOD17.010.0436_1" localSheetId="1">[6]MEMORIAL!#REF!</definedName>
    <definedName name="SCOD17.010.0436_1" localSheetId="2">[6]MEMORIAL!#REF!</definedName>
    <definedName name="SCOD17.010.0436_1">[6]MEMORIAL!#REF!</definedName>
    <definedName name="SCOD17.010.0437" localSheetId="1">[11]MEMORIAL!#REF!</definedName>
    <definedName name="SCOD17.010.0437" localSheetId="2">[11]MEMORIAL!#REF!</definedName>
    <definedName name="SCOD17.010.0437">[11]MEMORIAL!#REF!</definedName>
    <definedName name="SCOD17.010.0437_1" localSheetId="1">[12]MEMORIAL!#REF!</definedName>
    <definedName name="SCOD17.010.0437_1" localSheetId="2">[12]MEMORIAL!#REF!</definedName>
    <definedName name="SCOD17.010.0437_1">[12]MEMORIAL!#REF!</definedName>
    <definedName name="SCOD17.010.0602" localSheetId="1">[11]MEMORIAL!#REF!</definedName>
    <definedName name="SCOD17.010.0602" localSheetId="2">[11]MEMORIAL!#REF!</definedName>
    <definedName name="SCOD17.010.0602">[11]MEMORIAL!#REF!</definedName>
    <definedName name="SCOD17.010.0602_1" localSheetId="1">[12]MEMORIAL!#REF!</definedName>
    <definedName name="SCOD17.010.0602_1" localSheetId="2">[12]MEMORIAL!#REF!</definedName>
    <definedName name="SCOD17.010.0602_1">[12]MEMORIAL!#REF!</definedName>
    <definedName name="SCODCOMPOSIÇÃO01" localSheetId="1">[10]MEMORIAL!#REF!</definedName>
    <definedName name="SCODCOMPOSIÇÃO01" localSheetId="2">[10]MEMORIAL!#REF!</definedName>
    <definedName name="SCODCOMPOSIÇÃO01">[10]MEMORIAL!#REF!</definedName>
    <definedName name="SCODCOMPOSIÇÃO01A" localSheetId="1">[5]MEMORIAL!#REF!</definedName>
    <definedName name="SCODCOMPOSIÇÃO01A" localSheetId="2">[5]MEMORIAL!#REF!</definedName>
    <definedName name="SCODCOMPOSIÇÃO01A">[5]MEMORIAL!#REF!</definedName>
    <definedName name="SCODCOMPOSIÇÃO02" localSheetId="1">[5]MEMORIAL!#REF!</definedName>
    <definedName name="SCODCOMPOSIÇÃO02" localSheetId="2">[5]MEMORIAL!#REF!</definedName>
    <definedName name="SCODCOMPOSIÇÃO02">[5]MEMORIAL!#REF!</definedName>
    <definedName name="SCODCOTADO01" localSheetId="1">[6]MEMORIAL!#REF!</definedName>
    <definedName name="SCODCOTADO01" localSheetId="2">[6]MEMORIAL!#REF!</definedName>
    <definedName name="SCODCOTADO01">[6]MEMORIAL!#REF!</definedName>
    <definedName name="SCODCOTADO01_1" localSheetId="1">[6]MEMORIAL!#REF!</definedName>
    <definedName name="SCODCOTADO01_1" localSheetId="2">[6]MEMORIAL!#REF!</definedName>
    <definedName name="SCODCOTADO01_1">[6]MEMORIAL!#REF!</definedName>
    <definedName name="SCODCOTADO02" localSheetId="1">[6]MEMORIAL!#REF!</definedName>
    <definedName name="SCODCOTADO02" localSheetId="2">[6]MEMORIAL!#REF!</definedName>
    <definedName name="SCODCOTADO02">[6]MEMORIAL!#REF!</definedName>
    <definedName name="SCODCOTADO02_1" localSheetId="1">[6]MEMORIAL!#REF!</definedName>
    <definedName name="SCODCOTADO02_1" localSheetId="2">[6]MEMORIAL!#REF!</definedName>
    <definedName name="SCODCOTADO02_1">[6]MEMORIAL!#REF!</definedName>
    <definedName name="SCODCOTADO03" localSheetId="1">[6]MEMORIAL!#REF!</definedName>
    <definedName name="SCODCOTADO03" localSheetId="2">[6]MEMORIAL!#REF!</definedName>
    <definedName name="SCODCOTADO03">[6]MEMORIAL!#REF!</definedName>
    <definedName name="SCODCOTADO03_1" localSheetId="1">[6]MEMORIAL!#REF!</definedName>
    <definedName name="SCODCOTADO03_1" localSheetId="2">[6]MEMORIAL!#REF!</definedName>
    <definedName name="SCODCOTADO03_1">[6]MEMORIAL!#REF!</definedName>
    <definedName name="SCODCOTADO04" localSheetId="1">[6]MEMORIAL!#REF!</definedName>
    <definedName name="SCODCOTADO04" localSheetId="2">[6]MEMORIAL!#REF!</definedName>
    <definedName name="SCODCOTADO04">[6]MEMORIAL!#REF!</definedName>
    <definedName name="SCODCOTADO04_1" localSheetId="1">[6]MEMORIAL!#REF!</definedName>
    <definedName name="SCODCOTADO04_1" localSheetId="2">[6]MEMORIAL!#REF!</definedName>
    <definedName name="SCODCOTADO04_1">[6]MEMORIAL!#REF!</definedName>
    <definedName name="SCODCOTADO05" localSheetId="1">[6]MEMORIAL!#REF!</definedName>
    <definedName name="SCODCOTADO05" localSheetId="2">[6]MEMORIAL!#REF!</definedName>
    <definedName name="SCODCOTADO05">[6]MEMORIAL!#REF!</definedName>
    <definedName name="SCODCOTADO05_1" localSheetId="1">[6]MEMORIAL!#REF!</definedName>
    <definedName name="SCODCOTADO05_1" localSheetId="2">[6]MEMORIAL!#REF!</definedName>
    <definedName name="SCODCOTADO05_1">[6]MEMORIAL!#REF!</definedName>
    <definedName name="SCODCOTADO06" localSheetId="1">[6]MEMORIAL!#REF!</definedName>
    <definedName name="SCODCOTADO06" localSheetId="2">[6]MEMORIAL!#REF!</definedName>
    <definedName name="SCODCOTADO06">[6]MEMORIAL!#REF!</definedName>
    <definedName name="SCODCOTADO06_1" localSheetId="1">[6]MEMORIAL!#REF!</definedName>
    <definedName name="SCODCOTADO06_1" localSheetId="2">[6]MEMORIAL!#REF!</definedName>
    <definedName name="SCODCOTADO06_1">[6]MEMORIAL!#REF!</definedName>
    <definedName name="SCODVERBA01" localSheetId="1">[5]MEMORIAL!#REF!</definedName>
    <definedName name="SCODVERBA01" localSheetId="2">[5]MEMORIAL!#REF!</definedName>
    <definedName name="SCODVERBA01">[5]MEMORIAL!#REF!</definedName>
    <definedName name="SCODVERBA01_1" localSheetId="1">[6]MEMORIAL!#REF!</definedName>
    <definedName name="SCODVERBA01_1" localSheetId="2">[6]MEMORIAL!#REF!</definedName>
    <definedName name="SCODVERBA01_1">[6]MEMORIAL!#REF!</definedName>
    <definedName name="SCOMPOS01" localSheetId="1">[5]MEMORIAL!#REF!</definedName>
    <definedName name="SCOMPOS01" localSheetId="2">[5]MEMORIAL!#REF!</definedName>
    <definedName name="SCOMPOS01">[5]MEMORIAL!#REF!</definedName>
    <definedName name="SCOMPOS01_1" localSheetId="1">[6]MEMORIAL!#REF!</definedName>
    <definedName name="SCOMPOS01_1" localSheetId="2">[6]MEMORIAL!#REF!</definedName>
    <definedName name="SCOMPOS01_1">[6]MEMORIAL!#REF!</definedName>
    <definedName name="SERVIX" localSheetId="1">'[2]PLANILHA DE QUANT. E CUSTOS A'!#REF!</definedName>
    <definedName name="SERVIX" localSheetId="2">'[2]PLANILHA DE QUANT. E CUSTOS A'!#REF!</definedName>
    <definedName name="SERVIX">'[2]PLANILHA DE QUANT. E CUSTOS A'!#REF!</definedName>
    <definedName name="SS" localSheetId="1">#REF!</definedName>
    <definedName name="SS" localSheetId="2">#REF!</definedName>
    <definedName name="SS">#REF!</definedName>
    <definedName name="STOT01.010.0020" localSheetId="1">[6]MEMORIAL!#REF!</definedName>
    <definedName name="STOT01.010.0020" localSheetId="2">[6]MEMORIAL!#REF!</definedName>
    <definedName name="STOT01.010.0020">[6]MEMORIAL!#REF!</definedName>
    <definedName name="STOT01.010.0020_1" localSheetId="1">[6]MEMORIAL!#REF!</definedName>
    <definedName name="STOT01.010.0020_1" localSheetId="2">[6]MEMORIAL!#REF!</definedName>
    <definedName name="STOT01.010.0020_1">[6]MEMORIAL!#REF!</definedName>
    <definedName name="STOT01.050.0040" localSheetId="1">[6]MEMORIAL!#REF!</definedName>
    <definedName name="STOT01.050.0040" localSheetId="2">[6]MEMORIAL!#REF!</definedName>
    <definedName name="STOT01.050.0040">[6]MEMORIAL!#REF!</definedName>
    <definedName name="STOT01.050.0040_1" localSheetId="1">[6]MEMORIAL!#REF!</definedName>
    <definedName name="STOT01.050.0040_1" localSheetId="2">[6]MEMORIAL!#REF!</definedName>
    <definedName name="STOT01.050.0040_1">[6]MEMORIAL!#REF!</definedName>
    <definedName name="STOT01.110.0010" localSheetId="1">[6]MEMORIAL!#REF!</definedName>
    <definedName name="STOT01.110.0010" localSheetId="2">[6]MEMORIAL!#REF!</definedName>
    <definedName name="STOT01.110.0010">[6]MEMORIAL!#REF!</definedName>
    <definedName name="STOT01.110.0010_1" localSheetId="1">[6]MEMORIAL!#REF!</definedName>
    <definedName name="STOT01.110.0010_1" localSheetId="2">[6]MEMORIAL!#REF!</definedName>
    <definedName name="STOT01.110.0010_1">[6]MEMORIAL!#REF!</definedName>
    <definedName name="STOT01.110.0295" localSheetId="1">[6]MEMORIAL!#REF!</definedName>
    <definedName name="STOT01.110.0295" localSheetId="2">[6]MEMORIAL!#REF!</definedName>
    <definedName name="STOT01.110.0295">[6]MEMORIAL!#REF!</definedName>
    <definedName name="STOT01.110.0295_1" localSheetId="1">[6]MEMORIAL!#REF!</definedName>
    <definedName name="STOT01.110.0295_1" localSheetId="2">[6]MEMORIAL!#REF!</definedName>
    <definedName name="STOT01.110.0295_1">[6]MEMORIAL!#REF!</definedName>
    <definedName name="STOT01.110.0720" localSheetId="1">[6]MEMORIAL!#REF!</definedName>
    <definedName name="STOT01.110.0720" localSheetId="2">[6]MEMORIAL!#REF!</definedName>
    <definedName name="STOT01.110.0720">[6]MEMORIAL!#REF!</definedName>
    <definedName name="STOT01.110.0720_1" localSheetId="1">[6]MEMORIAL!#REF!</definedName>
    <definedName name="STOT01.110.0720_1" localSheetId="2">[6]MEMORIAL!#REF!</definedName>
    <definedName name="STOT01.110.0720_1">[6]MEMORIAL!#REF!</definedName>
    <definedName name="STOT01.120.O22O" localSheetId="1">[6]MEMORIAL!#REF!</definedName>
    <definedName name="STOT01.120.O22O" localSheetId="2">[6]MEMORIAL!#REF!</definedName>
    <definedName name="STOT01.120.O22O">[6]MEMORIAL!#REF!</definedName>
    <definedName name="STOT01.120.O22O_1" localSheetId="1">[6]MEMORIAL!#REF!</definedName>
    <definedName name="STOT01.120.O22O_1" localSheetId="2">[6]MEMORIAL!#REF!</definedName>
    <definedName name="STOT01.120.O22O_1">[6]MEMORIAL!#REF!</definedName>
    <definedName name="STOT01.150.0130" localSheetId="1">[6]MEMORIAL!#REF!</definedName>
    <definedName name="STOT01.150.0130" localSheetId="2">[6]MEMORIAL!#REF!</definedName>
    <definedName name="STOT01.150.0130">[6]MEMORIAL!#REF!</definedName>
    <definedName name="STOT01.150.0190" localSheetId="1">[6]MEMORIAL!#REF!</definedName>
    <definedName name="STOT01.150.0190" localSheetId="2">[6]MEMORIAL!#REF!</definedName>
    <definedName name="STOT01.150.0190">[6]MEMORIAL!#REF!</definedName>
    <definedName name="STOT01.150.0190_1" localSheetId="1">[6]MEMORIAL!#REF!</definedName>
    <definedName name="STOT01.150.0190_1" localSheetId="2">[6]MEMORIAL!#REF!</definedName>
    <definedName name="STOT01.150.0190_1">[6]MEMORIAL!#REF!</definedName>
    <definedName name="STOT01.250.0020" localSheetId="1">[6]MEMORIAL!#REF!</definedName>
    <definedName name="STOT01.250.0020" localSheetId="2">[6]MEMORIAL!#REF!</definedName>
    <definedName name="STOT01.250.0020">[6]MEMORIAL!#REF!</definedName>
    <definedName name="STOT01.250.0020_1" localSheetId="1">[6]MEMORIAL!#REF!</definedName>
    <definedName name="STOT01.250.0020_1" localSheetId="2">[6]MEMORIAL!#REF!</definedName>
    <definedName name="STOT01.250.0020_1">[6]MEMORIAL!#REF!</definedName>
    <definedName name="STOT01.250.0040" localSheetId="1">[6]MEMORIAL!#REF!</definedName>
    <definedName name="STOT01.250.0040" localSheetId="2">[6]MEMORIAL!#REF!</definedName>
    <definedName name="STOT01.250.0040">[6]MEMORIAL!#REF!</definedName>
    <definedName name="STOT01.250.0040_1" localSheetId="1">[6]MEMORIAL!#REF!</definedName>
    <definedName name="STOT01.250.0040_1" localSheetId="2">[6]MEMORIAL!#REF!</definedName>
    <definedName name="STOT01.250.0040_1">[6]MEMORIAL!#REF!</definedName>
    <definedName name="STOT01.250.0340" localSheetId="1">[6]MEMORIAL!#REF!</definedName>
    <definedName name="STOT01.250.0340" localSheetId="2">[6]MEMORIAL!#REF!</definedName>
    <definedName name="STOT01.250.0340">[6]MEMORIAL!#REF!</definedName>
    <definedName name="STOT01.250.0340_1" localSheetId="1">[6]MEMORIAL!#REF!</definedName>
    <definedName name="STOT01.250.0340_1" localSheetId="2">[6]MEMORIAL!#REF!</definedName>
    <definedName name="STOT01.250.0340_1">[6]MEMORIAL!#REF!</definedName>
    <definedName name="STOT01.2500040" localSheetId="1">[6]MEMORIAL!#REF!</definedName>
    <definedName name="STOT01.2500040" localSheetId="2">[6]MEMORIAL!#REF!</definedName>
    <definedName name="STOT01.2500040">[6]MEMORIAL!#REF!</definedName>
    <definedName name="STOT01.2500040_1" localSheetId="1">[6]MEMORIAL!#REF!</definedName>
    <definedName name="STOT01.2500040_1" localSheetId="2">[6]MEMORIAL!#REF!</definedName>
    <definedName name="STOT01.2500040_1">[6]MEMORIAL!#REF!</definedName>
    <definedName name="STOT02.010.0020" localSheetId="1">#REF!</definedName>
    <definedName name="STOT02.010.0020" localSheetId="2">#REF!</definedName>
    <definedName name="STOT02.010.0020">#REF!</definedName>
    <definedName name="STOT02.010.0020_1" localSheetId="1">[6]MEMORIAL!#REF!</definedName>
    <definedName name="STOT02.010.0020_1" localSheetId="2">[6]MEMORIAL!#REF!</definedName>
    <definedName name="STOT02.010.0020_1">[6]MEMORIAL!#REF!</definedName>
    <definedName name="STOT02.010.0030" localSheetId="1">[6]MEMORIAL!#REF!</definedName>
    <definedName name="STOT02.010.0030" localSheetId="2">[6]MEMORIAL!#REF!</definedName>
    <definedName name="STOT02.010.0030">[6]MEMORIAL!#REF!</definedName>
    <definedName name="STOT02.010.0030_1" localSheetId="1">[6]MEMORIAL!#REF!</definedName>
    <definedName name="STOT02.010.0030_1" localSheetId="2">[6]MEMORIAL!#REF!</definedName>
    <definedName name="STOT02.010.0030_1">[6]MEMORIAL!#REF!</definedName>
    <definedName name="STOT02.010.0050" localSheetId="1">[11]MEMORIAL!#REF!</definedName>
    <definedName name="STOT02.010.0050" localSheetId="2">[11]MEMORIAL!#REF!</definedName>
    <definedName name="STOT02.010.0050">[11]MEMORIAL!#REF!</definedName>
    <definedName name="STOT02.010.0050_1" localSheetId="1">[11]MEMORIAL!#REF!</definedName>
    <definedName name="STOT02.010.0050_1" localSheetId="2">[11]MEMORIAL!#REF!</definedName>
    <definedName name="STOT02.010.0050_1">[11]MEMORIAL!#REF!</definedName>
    <definedName name="STOT02.010.0060" localSheetId="1">[6]MEMORIAL!#REF!</definedName>
    <definedName name="STOT02.010.0060" localSheetId="2">[6]MEMORIAL!#REF!</definedName>
    <definedName name="STOT02.010.0060">[6]MEMORIAL!#REF!</definedName>
    <definedName name="STOT02.010.0060_1" localSheetId="1">[6]MEMORIAL!#REF!</definedName>
    <definedName name="STOT02.010.0060_1" localSheetId="2">[6]MEMORIAL!#REF!</definedName>
    <definedName name="STOT02.010.0060_1">[6]MEMORIAL!#REF!</definedName>
    <definedName name="STOT02.010.0065" localSheetId="1">[11]MEMORIAL!#REF!</definedName>
    <definedName name="STOT02.010.0065" localSheetId="2">[11]MEMORIAL!#REF!</definedName>
    <definedName name="STOT02.010.0065">[11]MEMORIAL!#REF!</definedName>
    <definedName name="STOT02.010.0065_1" localSheetId="1">[6]MEMORIAL!#REF!</definedName>
    <definedName name="STOT02.010.0065_1" localSheetId="2">[6]MEMORIAL!#REF!</definedName>
    <definedName name="STOT02.010.0065_1">[6]MEMORIAL!#REF!</definedName>
    <definedName name="STOT02.010.0080" localSheetId="1">[6]MEMORIAL!#REF!</definedName>
    <definedName name="STOT02.010.0080" localSheetId="2">[6]MEMORIAL!#REF!</definedName>
    <definedName name="STOT02.010.0080">[6]MEMORIAL!#REF!</definedName>
    <definedName name="STOT02.010.0080_1" localSheetId="1">[6]MEMORIAL!#REF!</definedName>
    <definedName name="STOT02.010.0080_1" localSheetId="2">[6]MEMORIAL!#REF!</definedName>
    <definedName name="STOT02.010.0080_1">[6]MEMORIAL!#REF!</definedName>
    <definedName name="STOT02.010.0090" localSheetId="1">[6]MEMORIAL!#REF!</definedName>
    <definedName name="STOT02.010.0090" localSheetId="2">[6]MEMORIAL!#REF!</definedName>
    <definedName name="STOT02.010.0090">[6]MEMORIAL!#REF!</definedName>
    <definedName name="STOT02.010.0090_1" localSheetId="1">[6]MEMORIAL!#REF!</definedName>
    <definedName name="STOT02.010.0090_1" localSheetId="2">[6]MEMORIAL!#REF!</definedName>
    <definedName name="STOT02.010.0090_1">[6]MEMORIAL!#REF!</definedName>
    <definedName name="STOT02.010.0130" localSheetId="1">[11]MEMORIAL!#REF!</definedName>
    <definedName name="STOT02.010.0130" localSheetId="2">[11]MEMORIAL!#REF!</definedName>
    <definedName name="STOT02.010.0130">[11]MEMORIAL!#REF!</definedName>
    <definedName name="STOT02.010.0130_1" localSheetId="1">[11]MEMORIAL!#REF!</definedName>
    <definedName name="STOT02.010.0130_1" localSheetId="2">[11]MEMORIAL!#REF!</definedName>
    <definedName name="STOT02.010.0130_1">[11]MEMORIAL!#REF!</definedName>
    <definedName name="STOT02.010.0140" localSheetId="1">[6]MEMORIAL!#REF!</definedName>
    <definedName name="STOT02.010.0140" localSheetId="2">[6]MEMORIAL!#REF!</definedName>
    <definedName name="STOT02.010.0140">[6]MEMORIAL!#REF!</definedName>
    <definedName name="STOT02.010.0140_1" localSheetId="1">[6]MEMORIAL!#REF!</definedName>
    <definedName name="STOT02.010.0140_1" localSheetId="2">[6]MEMORIAL!#REF!</definedName>
    <definedName name="STOT02.010.0140_1">[6]MEMORIAL!#REF!</definedName>
    <definedName name="STOT02.010.0150" localSheetId="1">[6]MEMORIAL!#REF!</definedName>
    <definedName name="STOT02.010.0150" localSheetId="2">[6]MEMORIAL!#REF!</definedName>
    <definedName name="STOT02.010.0150">[6]MEMORIAL!#REF!</definedName>
    <definedName name="STOT02.010.0150_1" localSheetId="1">[6]MEMORIAL!#REF!</definedName>
    <definedName name="STOT02.010.0150_1" localSheetId="2">[6]MEMORIAL!#REF!</definedName>
    <definedName name="STOT02.010.0150_1">[6]MEMORIAL!#REF!</definedName>
    <definedName name="STOT02.020.0020" localSheetId="1">[6]MEMORIAL!#REF!</definedName>
    <definedName name="STOT02.020.0020" localSheetId="2">[6]MEMORIAL!#REF!</definedName>
    <definedName name="STOT02.020.0020">[6]MEMORIAL!#REF!</definedName>
    <definedName name="STOT02.020.0020_1" localSheetId="1">[6]MEMORIAL!#REF!</definedName>
    <definedName name="STOT02.020.0020_1" localSheetId="2">[6]MEMORIAL!#REF!</definedName>
    <definedName name="STOT02.020.0020_1">[6]MEMORIAL!#REF!</definedName>
    <definedName name="STOT02.040.0320" localSheetId="1">[6]MEMORIAL!#REF!</definedName>
    <definedName name="STOT02.040.0320" localSheetId="2">[6]MEMORIAL!#REF!</definedName>
    <definedName name="STOT02.040.0320">[6]MEMORIAL!#REF!</definedName>
    <definedName name="STOT02.040.0320_1" localSheetId="1">[6]MEMORIAL!#REF!</definedName>
    <definedName name="STOT02.040.0320_1" localSheetId="2">[6]MEMORIAL!#REF!</definedName>
    <definedName name="STOT02.040.0320_1">[6]MEMORIAL!#REF!</definedName>
    <definedName name="STOT02.040.3910" localSheetId="1">[6]MEMORIAL!#REF!</definedName>
    <definedName name="STOT02.040.3910" localSheetId="2">[6]MEMORIAL!#REF!</definedName>
    <definedName name="STOT02.040.3910">[6]MEMORIAL!#REF!</definedName>
    <definedName name="STOT02.040.3910_1" localSheetId="1">[6]MEMORIAL!#REF!</definedName>
    <definedName name="STOT02.040.3910_1" localSheetId="2">[6]MEMORIAL!#REF!</definedName>
    <definedName name="STOT02.040.3910_1">[6]MEMORIAL!#REF!</definedName>
    <definedName name="STOT02.040.3930" localSheetId="1">[6]MEMORIAL!#REF!</definedName>
    <definedName name="STOT02.040.3930" localSheetId="2">[6]MEMORIAL!#REF!</definedName>
    <definedName name="STOT02.040.3930">[6]MEMORIAL!#REF!</definedName>
    <definedName name="STOT02.040.3930_1" localSheetId="1">[6]MEMORIAL!#REF!</definedName>
    <definedName name="STOT02.040.3930_1" localSheetId="2">[6]MEMORIAL!#REF!</definedName>
    <definedName name="STOT02.040.3930_1">[6]MEMORIAL!#REF!</definedName>
    <definedName name="STOT02.040.7438" localSheetId="1">[6]MEMORIAL!#REF!</definedName>
    <definedName name="STOT02.040.7438" localSheetId="2">[6]MEMORIAL!#REF!</definedName>
    <definedName name="STOT02.040.7438">[6]MEMORIAL!#REF!</definedName>
    <definedName name="STOT02.040.7438_1" localSheetId="1">[6]MEMORIAL!#REF!</definedName>
    <definedName name="STOT02.040.7438_1" localSheetId="2">[6]MEMORIAL!#REF!</definedName>
    <definedName name="STOT02.040.7438_1">[6]MEMORIAL!#REF!</definedName>
    <definedName name="STOT02.110.0136" localSheetId="1">[6]MEMORIAL!#REF!</definedName>
    <definedName name="STOT02.110.0136" localSheetId="2">[6]MEMORIAL!#REF!</definedName>
    <definedName name="STOT02.110.0136">[6]MEMORIAL!#REF!</definedName>
    <definedName name="STOT02.110.0136_1" localSheetId="1">[6]MEMORIAL!#REF!</definedName>
    <definedName name="STOT02.110.0136_1" localSheetId="2">[6]MEMORIAL!#REF!</definedName>
    <definedName name="STOT02.110.0136_1">[6]MEMORIAL!#REF!</definedName>
    <definedName name="STOT02.110.0736" localSheetId="1">[6]MEMORIAL!#REF!</definedName>
    <definedName name="STOT02.110.0736" localSheetId="2">[6]MEMORIAL!#REF!</definedName>
    <definedName name="STOT02.110.0736">[6]MEMORIAL!#REF!</definedName>
    <definedName name="STOT02.110.0736_1" localSheetId="1">[6]MEMORIAL!#REF!</definedName>
    <definedName name="STOT02.110.0736_1" localSheetId="2">[6]MEMORIAL!#REF!</definedName>
    <definedName name="STOT02.110.0736_1">[6]MEMORIAL!#REF!</definedName>
    <definedName name="STOT02.110.1866" localSheetId="1">[6]MEMORIAL!#REF!</definedName>
    <definedName name="STOT02.110.1866" localSheetId="2">[6]MEMORIAL!#REF!</definedName>
    <definedName name="STOT02.110.1866">[6]MEMORIAL!#REF!</definedName>
    <definedName name="STOT02.110.1866_1" localSheetId="1">[6]MEMORIAL!#REF!</definedName>
    <definedName name="STOT02.110.1866_1" localSheetId="2">[6]MEMORIAL!#REF!</definedName>
    <definedName name="STOT02.110.1866_1">[6]MEMORIAL!#REF!</definedName>
    <definedName name="STOT02.110.2021" localSheetId="1">[6]MEMORIAL!#REF!</definedName>
    <definedName name="STOT02.110.2021" localSheetId="2">[6]MEMORIAL!#REF!</definedName>
    <definedName name="STOT02.110.2021">[6]MEMORIAL!#REF!</definedName>
    <definedName name="STOT02.110.2021_1" localSheetId="1">[6]MEMORIAL!#REF!</definedName>
    <definedName name="STOT02.110.2021_1" localSheetId="2">[6]MEMORIAL!#REF!</definedName>
    <definedName name="STOT02.110.2021_1">[6]MEMORIAL!#REF!</definedName>
    <definedName name="STOT02.110.2070" localSheetId="1">[6]MEMORIAL!#REF!</definedName>
    <definedName name="STOT02.110.2070" localSheetId="2">[6]MEMORIAL!#REF!</definedName>
    <definedName name="STOT02.110.2070">[6]MEMORIAL!#REF!</definedName>
    <definedName name="STOT02.110.2070_1" localSheetId="1">[6]MEMORIAL!#REF!</definedName>
    <definedName name="STOT02.110.2070_1" localSheetId="2">[6]MEMORIAL!#REF!</definedName>
    <definedName name="STOT02.110.2070_1">[6]MEMORIAL!#REF!</definedName>
    <definedName name="STOT02.110.2284" localSheetId="1">[6]MEMORIAL!#REF!</definedName>
    <definedName name="STOT02.110.2284" localSheetId="2">[6]MEMORIAL!#REF!</definedName>
    <definedName name="STOT02.110.2284">[6]MEMORIAL!#REF!</definedName>
    <definedName name="STOT02.110.2284_1" localSheetId="1">[6]MEMORIAL!#REF!</definedName>
    <definedName name="STOT02.110.2284_1" localSheetId="2">[6]MEMORIAL!#REF!</definedName>
    <definedName name="STOT02.110.2284_1">[6]MEMORIAL!#REF!</definedName>
    <definedName name="STOT02.110.2758" localSheetId="1">[6]MEMORIAL!#REF!</definedName>
    <definedName name="STOT02.110.2758" localSheetId="2">[6]MEMORIAL!#REF!</definedName>
    <definedName name="STOT02.110.2758">[6]MEMORIAL!#REF!</definedName>
    <definedName name="STOT02.110.2758_1" localSheetId="1">[6]MEMORIAL!#REF!</definedName>
    <definedName name="STOT02.110.2758_1" localSheetId="2">[6]MEMORIAL!#REF!</definedName>
    <definedName name="STOT02.110.2758_1">[6]MEMORIAL!#REF!</definedName>
    <definedName name="STOT02.110.3862" localSheetId="1">[6]MEMORIAL!#REF!</definedName>
    <definedName name="STOT02.110.3862" localSheetId="2">[6]MEMORIAL!#REF!</definedName>
    <definedName name="STOT02.110.3862">[6]MEMORIAL!#REF!</definedName>
    <definedName name="STOT02.110.3862_1" localSheetId="1">[6]MEMORIAL!#REF!</definedName>
    <definedName name="STOT02.110.3862_1" localSheetId="2">[6]MEMORIAL!#REF!</definedName>
    <definedName name="STOT02.110.3862_1">[6]MEMORIAL!#REF!</definedName>
    <definedName name="STOT02.110.3868" localSheetId="1">[6]MEMORIAL!#REF!</definedName>
    <definedName name="STOT02.110.3868" localSheetId="2">[6]MEMORIAL!#REF!</definedName>
    <definedName name="STOT02.110.3868">[6]MEMORIAL!#REF!</definedName>
    <definedName name="STOT02.110.3926" localSheetId="1">[6]MEMORIAL!#REF!</definedName>
    <definedName name="STOT02.110.3926" localSheetId="2">[6]MEMORIAL!#REF!</definedName>
    <definedName name="STOT02.110.3926">[6]MEMORIAL!#REF!</definedName>
    <definedName name="STOT02.110.3926_1" localSheetId="1">[6]MEMORIAL!#REF!</definedName>
    <definedName name="STOT02.110.3926_1" localSheetId="2">[6]MEMORIAL!#REF!</definedName>
    <definedName name="STOT02.110.3926_1">[6]MEMORIAL!#REF!</definedName>
    <definedName name="STOT02.110.4292" localSheetId="1">[6]MEMORIAL!#REF!</definedName>
    <definedName name="STOT02.110.4292" localSheetId="2">[6]MEMORIAL!#REF!</definedName>
    <definedName name="STOT02.110.4292">[6]MEMORIAL!#REF!</definedName>
    <definedName name="STOT02.110.4292_1" localSheetId="1">[6]MEMORIAL!#REF!</definedName>
    <definedName name="STOT02.110.4292_1" localSheetId="2">[6]MEMORIAL!#REF!</definedName>
    <definedName name="STOT02.110.4292_1">[6]MEMORIAL!#REF!</definedName>
    <definedName name="STOT02.110.4760" localSheetId="1">[6]MEMORIAL!#REF!</definedName>
    <definedName name="STOT02.110.4760" localSheetId="2">[6]MEMORIAL!#REF!</definedName>
    <definedName name="STOT02.110.4760">[6]MEMORIAL!#REF!</definedName>
    <definedName name="STOT02.110.4760_1" localSheetId="1">[6]MEMORIAL!#REF!</definedName>
    <definedName name="STOT02.110.4760_1" localSheetId="2">[6]MEMORIAL!#REF!</definedName>
    <definedName name="STOT02.110.4760_1">[6]MEMORIAL!#REF!</definedName>
    <definedName name="STOT02.120.0010" localSheetId="1">[6]MEMORIAL!#REF!</definedName>
    <definedName name="STOT02.120.0010" localSheetId="2">[6]MEMORIAL!#REF!</definedName>
    <definedName name="STOT02.120.0010">[6]MEMORIAL!#REF!</definedName>
    <definedName name="STOT02.120.0010_1" localSheetId="1">[6]MEMORIAL!#REF!</definedName>
    <definedName name="STOT02.120.0010_1" localSheetId="2">[6]MEMORIAL!#REF!</definedName>
    <definedName name="STOT02.120.0010_1">[6]MEMORIAL!#REF!</definedName>
    <definedName name="STOT02.120.0040" localSheetId="1">[6]MEMORIAL!#REF!</definedName>
    <definedName name="STOT02.120.0040" localSheetId="2">[6]MEMORIAL!#REF!</definedName>
    <definedName name="STOT02.120.0040">[6]MEMORIAL!#REF!</definedName>
    <definedName name="STOT02.120.0040_1" localSheetId="1">[6]MEMORIAL!#REF!</definedName>
    <definedName name="STOT02.120.0040_1" localSheetId="2">[6]MEMORIAL!#REF!</definedName>
    <definedName name="STOT02.120.0040_1">[6]MEMORIAL!#REF!</definedName>
    <definedName name="STOT02.140.0040" localSheetId="1">[6]MEMORIAL!#REF!</definedName>
    <definedName name="STOT02.140.0040" localSheetId="2">[6]MEMORIAL!#REF!</definedName>
    <definedName name="STOT02.140.0040">[6]MEMORIAL!#REF!</definedName>
    <definedName name="STOT02.140.0040_1" localSheetId="1">[6]MEMORIAL!#REF!</definedName>
    <definedName name="STOT02.140.0040_1" localSheetId="2">[6]MEMORIAL!#REF!</definedName>
    <definedName name="STOT02.140.0040_1">[6]MEMORIAL!#REF!</definedName>
    <definedName name="STOT02.160.0010" localSheetId="1">[6]MEMORIAL!#REF!</definedName>
    <definedName name="STOT02.160.0010" localSheetId="2">[6]MEMORIAL!#REF!</definedName>
    <definedName name="STOT02.160.0010">[6]MEMORIAL!#REF!</definedName>
    <definedName name="STOT02.160.0010_1" localSheetId="1">[6]MEMORIAL!#REF!</definedName>
    <definedName name="STOT02.160.0010_1" localSheetId="2">[6]MEMORIAL!#REF!</definedName>
    <definedName name="STOT02.160.0010_1">[6]MEMORIAL!#REF!</definedName>
    <definedName name="STOT02.160.0075" localSheetId="1">[6]MEMORIAL!#REF!</definedName>
    <definedName name="STOT02.160.0075" localSheetId="2">[6]MEMORIAL!#REF!</definedName>
    <definedName name="STOT02.160.0075">[6]MEMORIAL!#REF!</definedName>
    <definedName name="STOT02.160.0075_1" localSheetId="1">[6]MEMORIAL!#REF!</definedName>
    <definedName name="STOT02.160.0075_1" localSheetId="2">[6]MEMORIAL!#REF!</definedName>
    <definedName name="STOT02.160.0075_1">[6]MEMORIAL!#REF!</definedName>
    <definedName name="STOT02.210.0030" localSheetId="1">[6]MEMORIAL!#REF!</definedName>
    <definedName name="STOT02.210.0030" localSheetId="2">[6]MEMORIAL!#REF!</definedName>
    <definedName name="STOT02.210.0030">[6]MEMORIAL!#REF!</definedName>
    <definedName name="STOT02.210.0030_1" localSheetId="1">[6]MEMORIAL!#REF!</definedName>
    <definedName name="STOT02.210.0030_1" localSheetId="2">[6]MEMORIAL!#REF!</definedName>
    <definedName name="STOT02.210.0030_1">[6]MEMORIAL!#REF!</definedName>
    <definedName name="STOT02.210.0110" localSheetId="1">[6]MEMORIAL!#REF!</definedName>
    <definedName name="STOT02.210.0110" localSheetId="2">[6]MEMORIAL!#REF!</definedName>
    <definedName name="STOT02.210.0110">[6]MEMORIAL!#REF!</definedName>
    <definedName name="STOT02.210.0110_1" localSheetId="1">[6]MEMORIAL!#REF!</definedName>
    <definedName name="STOT02.210.0110_1" localSheetId="2">[6]MEMORIAL!#REF!</definedName>
    <definedName name="STOT02.210.0110_1">[6]MEMORIAL!#REF!</definedName>
    <definedName name="STOT02.210.0290" localSheetId="1">[6]MEMORIAL!#REF!</definedName>
    <definedName name="STOT02.210.0290" localSheetId="2">[6]MEMORIAL!#REF!</definedName>
    <definedName name="STOT02.210.0290">[6]MEMORIAL!#REF!</definedName>
    <definedName name="STOT02.210.0290_1" localSheetId="1">[6]MEMORIAL!#REF!</definedName>
    <definedName name="STOT02.210.0290_1" localSheetId="2">[6]MEMORIAL!#REF!</definedName>
    <definedName name="STOT02.210.0290_1">[6]MEMORIAL!#REF!</definedName>
    <definedName name="STOT02.210.0320" localSheetId="1">[6]MEMORIAL!#REF!</definedName>
    <definedName name="STOT02.210.0320" localSheetId="2">[6]MEMORIAL!#REF!</definedName>
    <definedName name="STOT02.210.0320">[6]MEMORIAL!#REF!</definedName>
    <definedName name="STOT02.210.0320_1" localSheetId="1">[6]MEMORIAL!#REF!</definedName>
    <definedName name="STOT02.210.0320_1" localSheetId="2">[6]MEMORIAL!#REF!</definedName>
    <definedName name="STOT02.210.0320_1">[6]MEMORIAL!#REF!</definedName>
    <definedName name="STOT03.010.0020" localSheetId="1">[11]MEMORIAL!#REF!</definedName>
    <definedName name="STOT03.010.0020" localSheetId="2">[11]MEMORIAL!#REF!</definedName>
    <definedName name="STOT03.010.0020">[11]MEMORIAL!#REF!</definedName>
    <definedName name="STOT03.010.0020_1" localSheetId="1">[6]MEMORIAL!#REF!</definedName>
    <definedName name="STOT03.010.0020_1" localSheetId="2">[6]MEMORIAL!#REF!</definedName>
    <definedName name="STOT03.010.0020_1">[6]MEMORIAL!#REF!</definedName>
    <definedName name="STOT03.010.0025" localSheetId="1">[11]MEMORIAL!#REF!</definedName>
    <definedName name="STOT03.010.0025" localSheetId="2">[11]MEMORIAL!#REF!</definedName>
    <definedName name="STOT03.010.0025">[11]MEMORIAL!#REF!</definedName>
    <definedName name="STOT03.010.0025_1" localSheetId="1">[6]MEMORIAL!#REF!</definedName>
    <definedName name="STOT03.010.0025_1" localSheetId="2">[6]MEMORIAL!#REF!</definedName>
    <definedName name="STOT03.010.0025_1">[6]MEMORIAL!#REF!</definedName>
    <definedName name="STOT03.010.0040" localSheetId="1">[11]MEMORIAL!#REF!</definedName>
    <definedName name="STOT03.010.0040" localSheetId="2">[11]MEMORIAL!#REF!</definedName>
    <definedName name="STOT03.010.0040">[11]MEMORIAL!#REF!</definedName>
    <definedName name="STOT03.010.0040_1" localSheetId="1">[12]MEMORIAL!#REF!</definedName>
    <definedName name="STOT03.010.0040_1" localSheetId="2">[12]MEMORIAL!#REF!</definedName>
    <definedName name="STOT03.010.0040_1">[12]MEMORIAL!#REF!</definedName>
    <definedName name="STOT03.010.0050" localSheetId="1">[11]MEMORIAL!#REF!</definedName>
    <definedName name="STOT03.010.0050" localSheetId="2">[11]MEMORIAL!#REF!</definedName>
    <definedName name="STOT03.010.0050">[11]MEMORIAL!#REF!</definedName>
    <definedName name="STOT03.010.0050_1" localSheetId="1">[12]MEMORIAL!#REF!</definedName>
    <definedName name="STOT03.010.0050_1" localSheetId="2">[12]MEMORIAL!#REF!</definedName>
    <definedName name="STOT03.010.0050_1">[12]MEMORIAL!#REF!</definedName>
    <definedName name="STOT03.010.0100" localSheetId="1">[11]MEMORIAL!#REF!</definedName>
    <definedName name="STOT03.010.0100" localSheetId="2">[11]MEMORIAL!#REF!</definedName>
    <definedName name="STOT03.010.0100">[11]MEMORIAL!#REF!</definedName>
    <definedName name="STOT03.010.0100_1" localSheetId="1">[11]MEMORIAL!#REF!</definedName>
    <definedName name="STOT03.010.0100_1" localSheetId="2">[11]MEMORIAL!#REF!</definedName>
    <definedName name="STOT03.010.0100_1">[11]MEMORIAL!#REF!</definedName>
    <definedName name="STOT03.010.0140" localSheetId="1">[6]MEMORIAL!#REF!</definedName>
    <definedName name="STOT03.010.0140" localSheetId="2">[6]MEMORIAL!#REF!</definedName>
    <definedName name="STOT03.010.0140">[6]MEMORIAL!#REF!</definedName>
    <definedName name="STOT03.010.0140_1" localSheetId="1">[6]MEMORIAL!#REF!</definedName>
    <definedName name="STOT03.010.0140_1" localSheetId="2">[6]MEMORIAL!#REF!</definedName>
    <definedName name="STOT03.010.0140_1">[6]MEMORIAL!#REF!</definedName>
    <definedName name="STOT03.010.0160" localSheetId="1">[6]MEMORIAL!#REF!</definedName>
    <definedName name="STOT03.010.0160" localSheetId="2">[6]MEMORIAL!#REF!</definedName>
    <definedName name="STOT03.010.0160">[6]MEMORIAL!#REF!</definedName>
    <definedName name="STOT03.010.0160_1" localSheetId="1">[6]MEMORIAL!#REF!</definedName>
    <definedName name="STOT03.010.0160_1" localSheetId="2">[6]MEMORIAL!#REF!</definedName>
    <definedName name="STOT03.010.0160_1">[6]MEMORIAL!#REF!</definedName>
    <definedName name="STOT03.010.0170" localSheetId="1">[6]MEMORIAL!#REF!</definedName>
    <definedName name="STOT03.010.0170" localSheetId="2">[6]MEMORIAL!#REF!</definedName>
    <definedName name="STOT03.010.0170">[6]MEMORIAL!#REF!</definedName>
    <definedName name="STOT03.010.0170_1" localSheetId="1">[6]MEMORIAL!#REF!</definedName>
    <definedName name="STOT03.010.0170_1" localSheetId="2">[6]MEMORIAL!#REF!</definedName>
    <definedName name="STOT03.010.0170_1">[6]MEMORIAL!#REF!</definedName>
    <definedName name="STOT03.010.0180" localSheetId="1">[11]MEMORIAL!#REF!</definedName>
    <definedName name="STOT03.010.0180" localSheetId="2">[11]MEMORIAL!#REF!</definedName>
    <definedName name="STOT03.010.0180">[11]MEMORIAL!#REF!</definedName>
    <definedName name="STOT03.010.0180_1" localSheetId="1">[6]MEMORIAL!#REF!</definedName>
    <definedName name="STOT03.010.0180_1" localSheetId="2">[6]MEMORIAL!#REF!</definedName>
    <definedName name="STOT03.010.0180_1">[6]MEMORIAL!#REF!</definedName>
    <definedName name="STOT03.010.0190" localSheetId="1">[6]MEMORIAL!#REF!</definedName>
    <definedName name="STOT03.010.0190" localSheetId="2">[6]MEMORIAL!#REF!</definedName>
    <definedName name="STOT03.010.0190">[6]MEMORIAL!#REF!</definedName>
    <definedName name="STOT03.010.0190_1" localSheetId="1">[6]MEMORIAL!#REF!</definedName>
    <definedName name="STOT03.010.0190_1" localSheetId="2">[6]MEMORIAL!#REF!</definedName>
    <definedName name="STOT03.010.0190_1">[6]MEMORIAL!#REF!</definedName>
    <definedName name="STOT03.010.0200" localSheetId="1">[11]MEMORIAL!#REF!</definedName>
    <definedName name="STOT03.010.0200" localSheetId="2">[11]MEMORIAL!#REF!</definedName>
    <definedName name="STOT03.010.0200">[11]MEMORIAL!#REF!</definedName>
    <definedName name="STOT03.010.0200_1" localSheetId="1">[6]MEMORIAL!#REF!</definedName>
    <definedName name="STOT03.010.0200_1" localSheetId="2">[6]MEMORIAL!#REF!</definedName>
    <definedName name="STOT03.010.0200_1">[6]MEMORIAL!#REF!</definedName>
    <definedName name="STOT04.010.0010" localSheetId="1">[6]MEMORIAL!#REF!</definedName>
    <definedName name="STOT04.010.0010" localSheetId="2">[6]MEMORIAL!#REF!</definedName>
    <definedName name="STOT04.010.0010">[6]MEMORIAL!#REF!</definedName>
    <definedName name="STOT04.010.0010_1" localSheetId="1">[6]MEMORIAL!#REF!</definedName>
    <definedName name="STOT04.010.0010_1" localSheetId="2">[6]MEMORIAL!#REF!</definedName>
    <definedName name="STOT04.010.0010_1">[6]MEMORIAL!#REF!</definedName>
    <definedName name="STOT04.010.0040" localSheetId="1">[6]MEMORIAL!#REF!</definedName>
    <definedName name="STOT04.010.0040" localSheetId="2">[6]MEMORIAL!#REF!</definedName>
    <definedName name="STOT04.010.0040">[6]MEMORIAL!#REF!</definedName>
    <definedName name="STOT04.010.0040_1" localSheetId="1">[6]MEMORIAL!#REF!</definedName>
    <definedName name="STOT04.010.0040_1" localSheetId="2">[6]MEMORIAL!#REF!</definedName>
    <definedName name="STOT04.010.0040_1">[6]MEMORIAL!#REF!</definedName>
    <definedName name="STOT04.010.0070" localSheetId="1">[6]MEMORIAL!#REF!</definedName>
    <definedName name="STOT04.010.0070" localSheetId="2">[6]MEMORIAL!#REF!</definedName>
    <definedName name="STOT04.010.0070">[6]MEMORIAL!#REF!</definedName>
    <definedName name="STOT04.010.0070_1" localSheetId="1">[6]MEMORIAL!#REF!</definedName>
    <definedName name="STOT04.010.0070_1" localSheetId="2">[6]MEMORIAL!#REF!</definedName>
    <definedName name="STOT04.010.0070_1">[6]MEMORIAL!#REF!</definedName>
    <definedName name="STOT04.010.0150" localSheetId="1">[6]MEMORIAL!#REF!</definedName>
    <definedName name="STOT04.010.0150" localSheetId="2">[6]MEMORIAL!#REF!</definedName>
    <definedName name="STOT04.010.0150">[6]MEMORIAL!#REF!</definedName>
    <definedName name="STOT04.010.0150_1" localSheetId="1">[6]MEMORIAL!#REF!</definedName>
    <definedName name="STOT04.010.0150_1" localSheetId="2">[6]MEMORIAL!#REF!</definedName>
    <definedName name="STOT04.010.0150_1">[6]MEMORIAL!#REF!</definedName>
    <definedName name="STOT04.010.0190" localSheetId="1">[6]MEMORIAL!#REF!</definedName>
    <definedName name="STOT04.010.0190" localSheetId="2">[6]MEMORIAL!#REF!</definedName>
    <definedName name="STOT04.010.0190">[6]MEMORIAL!#REF!</definedName>
    <definedName name="STOT04.010.0190_1" localSheetId="1">[6]MEMORIAL!#REF!</definedName>
    <definedName name="STOT04.010.0190_1" localSheetId="2">[6]MEMORIAL!#REF!</definedName>
    <definedName name="STOT04.010.0190_1">[6]MEMORIAL!#REF!</definedName>
    <definedName name="STOT04.010.0200" localSheetId="1">[6]MEMORIAL!#REF!</definedName>
    <definedName name="STOT04.010.0200" localSheetId="2">[6]MEMORIAL!#REF!</definedName>
    <definedName name="STOT04.010.0200">[6]MEMORIAL!#REF!</definedName>
    <definedName name="STOT04.010.0200_1" localSheetId="1">[6]MEMORIAL!#REF!</definedName>
    <definedName name="STOT04.010.0200_1" localSheetId="2">[6]MEMORIAL!#REF!</definedName>
    <definedName name="STOT04.010.0200_1">[6]MEMORIAL!#REF!</definedName>
    <definedName name="STOT04.010.0290" localSheetId="1">#REF!</definedName>
    <definedName name="STOT04.010.0290" localSheetId="2">#REF!</definedName>
    <definedName name="STOT04.010.0290">#REF!</definedName>
    <definedName name="STOT04.010.0290_1" localSheetId="1">[13]MEMORIAL!#REF!</definedName>
    <definedName name="STOT04.010.0290_1" localSheetId="2">[13]MEMORIAL!#REF!</definedName>
    <definedName name="STOT04.010.0290_1">[13]MEMORIAL!#REF!</definedName>
    <definedName name="STOT04.010.0320" localSheetId="1">[11]MEMORIAL!#REF!</definedName>
    <definedName name="STOT04.010.0320" localSheetId="2">[11]MEMORIAL!#REF!</definedName>
    <definedName name="STOT04.010.0320">[11]MEMORIAL!#REF!</definedName>
    <definedName name="STOT04.010.0320_1" localSheetId="1">[6]MEMORIAL!#REF!</definedName>
    <definedName name="STOT04.010.0320_1" localSheetId="2">[6]MEMORIAL!#REF!</definedName>
    <definedName name="STOT04.010.0320_1">[6]MEMORIAL!#REF!</definedName>
    <definedName name="stot04.010.0330" localSheetId="1">#REF!</definedName>
    <definedName name="stot04.010.0330" localSheetId="2">#REF!</definedName>
    <definedName name="stot04.010.0330">#REF!</definedName>
    <definedName name="STOT04.010.0330_1" localSheetId="1">[6]MEMORIAL!#REF!</definedName>
    <definedName name="STOT04.010.0330_1" localSheetId="2">[6]MEMORIAL!#REF!</definedName>
    <definedName name="STOT04.010.0330_1">[6]MEMORIAL!#REF!</definedName>
    <definedName name="STOT04.010.0371" localSheetId="1">[11]MEMORIAL!#REF!</definedName>
    <definedName name="STOT04.010.0371" localSheetId="2">[11]MEMORIAL!#REF!</definedName>
    <definedName name="STOT04.010.0371">[11]MEMORIAL!#REF!</definedName>
    <definedName name="STOT04.010.0371_1" localSheetId="1">[12]MEMORIAL!#REF!</definedName>
    <definedName name="STOT04.010.0371_1" localSheetId="2">[12]MEMORIAL!#REF!</definedName>
    <definedName name="STOT04.010.0371_1">[12]MEMORIAL!#REF!</definedName>
    <definedName name="STOT04.010.0375" localSheetId="1">[11]MEMORIAL!#REF!</definedName>
    <definedName name="STOT04.010.0375" localSheetId="2">[11]MEMORIAL!#REF!</definedName>
    <definedName name="STOT04.010.0375">[11]MEMORIAL!#REF!</definedName>
    <definedName name="STOT04.010.0375_1" localSheetId="1">[6]MEMORIAL!#REF!</definedName>
    <definedName name="STOT04.010.0375_1" localSheetId="2">[6]MEMORIAL!#REF!</definedName>
    <definedName name="STOT04.010.0375_1">[6]MEMORIAL!#REF!</definedName>
    <definedName name="STOT04.010.0395" localSheetId="1">[11]MEMORIAL!#REF!</definedName>
    <definedName name="STOT04.010.0395" localSheetId="2">[11]MEMORIAL!#REF!</definedName>
    <definedName name="STOT04.010.0395">[11]MEMORIAL!#REF!</definedName>
    <definedName name="STOT04.010.0395_1" localSheetId="1">[6]MEMORIAL!#REF!</definedName>
    <definedName name="STOT04.010.0395_1" localSheetId="2">[6]MEMORIAL!#REF!</definedName>
    <definedName name="STOT04.010.0395_1">[6]MEMORIAL!#REF!</definedName>
    <definedName name="STOT04.010.0420" localSheetId="1">[6]MEMORIAL!#REF!</definedName>
    <definedName name="STOT04.010.0420" localSheetId="2">[6]MEMORIAL!#REF!</definedName>
    <definedName name="STOT04.010.0420">[6]MEMORIAL!#REF!</definedName>
    <definedName name="STOT04.010.0420_1" localSheetId="1">[6]MEMORIAL!#REF!</definedName>
    <definedName name="STOT04.010.0420_1" localSheetId="2">[6]MEMORIAL!#REF!</definedName>
    <definedName name="STOT04.010.0420_1">[6]MEMORIAL!#REF!</definedName>
    <definedName name="STOT04.010.0430" localSheetId="1">[6]MEMORIAL!#REF!</definedName>
    <definedName name="STOT04.010.0430" localSheetId="2">[6]MEMORIAL!#REF!</definedName>
    <definedName name="STOT04.010.0430">[6]MEMORIAL!#REF!</definedName>
    <definedName name="STOT04.010.0430_1" localSheetId="1">[6]MEMORIAL!#REF!</definedName>
    <definedName name="STOT04.010.0430_1" localSheetId="2">[6]MEMORIAL!#REF!</definedName>
    <definedName name="STOT04.010.0430_1">[6]MEMORIAL!#REF!</definedName>
    <definedName name="STOT05.010.0020" localSheetId="1">[11]MEMORIAL!#REF!</definedName>
    <definedName name="STOT05.010.0020" localSheetId="2">[11]MEMORIAL!#REF!</definedName>
    <definedName name="STOT05.010.0020">[11]MEMORIAL!#REF!</definedName>
    <definedName name="STOT05.010.0020_1" localSheetId="1">[6]MEMORIAL!#REF!</definedName>
    <definedName name="STOT05.010.0020_1" localSheetId="2">[6]MEMORIAL!#REF!</definedName>
    <definedName name="STOT05.010.0020_1">[6]MEMORIAL!#REF!</definedName>
    <definedName name="STOT05.110.0005" localSheetId="1">[6]MEMORIAL!#REF!</definedName>
    <definedName name="STOT05.110.0005" localSheetId="2">[6]MEMORIAL!#REF!</definedName>
    <definedName name="STOT05.110.0005">[6]MEMORIAL!#REF!</definedName>
    <definedName name="STOT05.110.0005_1" localSheetId="1">[6]MEMORIAL!#REF!</definedName>
    <definedName name="STOT05.110.0005_1" localSheetId="2">[6]MEMORIAL!#REF!</definedName>
    <definedName name="STOT05.110.0005_1">[6]MEMORIAL!#REF!</definedName>
    <definedName name="STOT05.110.0420" localSheetId="1">[6]MEMORIAL!#REF!</definedName>
    <definedName name="STOT05.110.0420" localSheetId="2">[6]MEMORIAL!#REF!</definedName>
    <definedName name="STOT05.110.0420">[6]MEMORIAL!#REF!</definedName>
    <definedName name="STOT05.110.0420_1" localSheetId="1">[6]MEMORIAL!#REF!</definedName>
    <definedName name="STOT05.110.0420_1" localSheetId="2">[6]MEMORIAL!#REF!</definedName>
    <definedName name="STOT05.110.0420_1">[6]MEMORIAL!#REF!</definedName>
    <definedName name="STOT05.110.1300" localSheetId="1">[6]MEMORIAL!#REF!</definedName>
    <definedName name="STOT05.110.1300" localSheetId="2">[6]MEMORIAL!#REF!</definedName>
    <definedName name="STOT05.110.1300">[6]MEMORIAL!#REF!</definedName>
    <definedName name="STOT05.110.1300_1" localSheetId="1">[6]MEMORIAL!#REF!</definedName>
    <definedName name="STOT05.110.1300_1" localSheetId="2">[6]MEMORIAL!#REF!</definedName>
    <definedName name="STOT05.110.1300_1">[6]MEMORIAL!#REF!</definedName>
    <definedName name="STOT05.110.1565" localSheetId="1">[6]MEMORIAL!#REF!</definedName>
    <definedName name="STOT05.110.1565" localSheetId="2">[6]MEMORIAL!#REF!</definedName>
    <definedName name="STOT05.110.1565">[6]MEMORIAL!#REF!</definedName>
    <definedName name="STOT05.110.1565_1" localSheetId="1">[6]MEMORIAL!#REF!</definedName>
    <definedName name="STOT05.110.1565_1" localSheetId="2">[6]MEMORIAL!#REF!</definedName>
    <definedName name="STOT05.110.1565_1">[6]MEMORIAL!#REF!</definedName>
    <definedName name="STOT05.110.1590" localSheetId="1">[6]MEMORIAL!#REF!</definedName>
    <definedName name="STOT05.110.1590" localSheetId="2">[6]MEMORIAL!#REF!</definedName>
    <definedName name="STOT05.110.1590">[6]MEMORIAL!#REF!</definedName>
    <definedName name="STOT05.110.1590_1" localSheetId="1">[6]MEMORIAL!#REF!</definedName>
    <definedName name="STOT05.110.1590_1" localSheetId="2">[6]MEMORIAL!#REF!</definedName>
    <definedName name="STOT05.110.1590_1">[6]MEMORIAL!#REF!</definedName>
    <definedName name="STOT05.110.1620" localSheetId="1">[6]MEMORIAL!#REF!</definedName>
    <definedName name="STOT05.110.1620" localSheetId="2">[6]MEMORIAL!#REF!</definedName>
    <definedName name="STOT05.110.1620">[6]MEMORIAL!#REF!</definedName>
    <definedName name="STOT05.120.0060" localSheetId="1">[6]MEMORIAL!#REF!</definedName>
    <definedName name="STOT05.120.0060" localSheetId="2">[6]MEMORIAL!#REF!</definedName>
    <definedName name="STOT05.120.0060">[6]MEMORIAL!#REF!</definedName>
    <definedName name="STOT05.120.0060_1" localSheetId="1">[6]MEMORIAL!#REF!</definedName>
    <definedName name="STOT05.120.0060_1" localSheetId="2">[6]MEMORIAL!#REF!</definedName>
    <definedName name="STOT05.120.0060_1">[6]MEMORIAL!#REF!</definedName>
    <definedName name="STOT06.010.0010" localSheetId="1">[6]MEMORIAL!#REF!</definedName>
    <definedName name="STOT06.010.0010" localSheetId="2">[6]MEMORIAL!#REF!</definedName>
    <definedName name="STOT06.010.0010">[6]MEMORIAL!#REF!</definedName>
    <definedName name="STOT06.010.0010_1" localSheetId="1">[6]MEMORIAL!#REF!</definedName>
    <definedName name="STOT06.010.0010_1" localSheetId="2">[6]MEMORIAL!#REF!</definedName>
    <definedName name="STOT06.010.0010_1">[6]MEMORIAL!#REF!</definedName>
    <definedName name="STOT08.010.0010" localSheetId="1">[6]MEMORIAL!#REF!</definedName>
    <definedName name="STOT08.010.0010" localSheetId="2">[6]MEMORIAL!#REF!</definedName>
    <definedName name="STOT08.010.0010">[6]MEMORIAL!#REF!</definedName>
    <definedName name="STOT08.010.0010_1" localSheetId="1">[6]MEMORIAL!#REF!</definedName>
    <definedName name="STOT08.010.0010_1" localSheetId="2">[6]MEMORIAL!#REF!</definedName>
    <definedName name="STOT08.010.0010_1">[6]MEMORIAL!#REF!</definedName>
    <definedName name="STOT08.010.0040" localSheetId="1">[6]MEMORIAL!#REF!</definedName>
    <definedName name="STOT08.010.0040" localSheetId="2">[6]MEMORIAL!#REF!</definedName>
    <definedName name="STOT08.010.0040">[6]MEMORIAL!#REF!</definedName>
    <definedName name="STOT08.010.0040_1" localSheetId="1">[6]MEMORIAL!#REF!</definedName>
    <definedName name="STOT08.010.0040_1" localSheetId="2">[6]MEMORIAL!#REF!</definedName>
    <definedName name="STOT08.010.0040_1">[6]MEMORIAL!#REF!</definedName>
    <definedName name="STOT08.010.0060" localSheetId="1">[11]MEMORIAL!#REF!</definedName>
    <definedName name="STOT08.010.0060" localSheetId="2">[11]MEMORIAL!#REF!</definedName>
    <definedName name="STOT08.010.0060">[11]MEMORIAL!#REF!</definedName>
    <definedName name="STOT08.010.0060_1" localSheetId="1">[12]MEMORIAL!#REF!</definedName>
    <definedName name="STOT08.010.0060_1" localSheetId="2">[12]MEMORIAL!#REF!</definedName>
    <definedName name="STOT08.010.0060_1">[12]MEMORIAL!#REF!</definedName>
    <definedName name="STOT08.010.0120" localSheetId="1">[11]MEMORIAL!#REF!</definedName>
    <definedName name="STOT08.010.0120" localSheetId="2">[11]MEMORIAL!#REF!</definedName>
    <definedName name="STOT08.010.0120">[11]MEMORIAL!#REF!</definedName>
    <definedName name="STOT08.010.0120_1" localSheetId="1">[6]MEMORIAL!#REF!</definedName>
    <definedName name="STOT08.010.0120_1" localSheetId="2">[6]MEMORIAL!#REF!</definedName>
    <definedName name="STOT08.010.0120_1">[6]MEMORIAL!#REF!</definedName>
    <definedName name="STOT08.010.0130" localSheetId="1">[6]MEMORIAL!#REF!</definedName>
    <definedName name="STOT08.010.0130" localSheetId="2">[6]MEMORIAL!#REF!</definedName>
    <definedName name="STOT08.010.0130">[6]MEMORIAL!#REF!</definedName>
    <definedName name="STOT08.010.0130_1" localSheetId="1">[6]MEMORIAL!#REF!</definedName>
    <definedName name="STOT08.010.0130_1" localSheetId="2">[6]MEMORIAL!#REF!</definedName>
    <definedName name="STOT08.010.0130_1">[6]MEMORIAL!#REF!</definedName>
    <definedName name="STOT08.010.0135" localSheetId="1">[11]MEMORIAL!#REF!</definedName>
    <definedName name="STOT08.010.0135" localSheetId="2">[11]MEMORIAL!#REF!</definedName>
    <definedName name="STOT08.010.0135">[11]MEMORIAL!#REF!</definedName>
    <definedName name="STOT08.010.0135_1" localSheetId="1">[6]MEMORIAL!#REF!</definedName>
    <definedName name="STOT08.010.0135_1" localSheetId="2">[6]MEMORIAL!#REF!</definedName>
    <definedName name="STOT08.010.0135_1">[6]MEMORIAL!#REF!</definedName>
    <definedName name="STOT08.010.0190" localSheetId="1">[6]MEMORIAL!#REF!</definedName>
    <definedName name="STOT08.010.0190" localSheetId="2">[6]MEMORIAL!#REF!</definedName>
    <definedName name="STOT08.010.0190">[6]MEMORIAL!#REF!</definedName>
    <definedName name="STOT08.010.0190_1" localSheetId="1">[6]MEMORIAL!#REF!</definedName>
    <definedName name="STOT08.010.0190_1" localSheetId="2">[6]MEMORIAL!#REF!</definedName>
    <definedName name="STOT08.010.0190_1">[6]MEMORIAL!#REF!</definedName>
    <definedName name="STOT08.010.0270" localSheetId="1">[11]MEMORIAL!#REF!</definedName>
    <definedName name="STOT08.010.0270" localSheetId="2">[11]MEMORIAL!#REF!</definedName>
    <definedName name="STOT08.010.0270">[11]MEMORIAL!#REF!</definedName>
    <definedName name="STOT08.010.0270_1" localSheetId="1">[6]MEMORIAL!#REF!</definedName>
    <definedName name="STOT08.010.0270_1" localSheetId="2">[6]MEMORIAL!#REF!</definedName>
    <definedName name="STOT08.010.0270_1">[6]MEMORIAL!#REF!</definedName>
    <definedName name="STOT080.010.0350" localSheetId="1">[6]MEMORIAL!#REF!</definedName>
    <definedName name="STOT080.010.0350" localSheetId="2">[6]MEMORIAL!#REF!</definedName>
    <definedName name="STOT080.010.0350">[6]MEMORIAL!#REF!</definedName>
    <definedName name="STOT080.010.0350_1" localSheetId="1">[6]MEMORIAL!#REF!</definedName>
    <definedName name="STOT080.010.0350_1" localSheetId="2">[6]MEMORIAL!#REF!</definedName>
    <definedName name="STOT080.010.0350_1">[6]MEMORIAL!#REF!</definedName>
    <definedName name="STOT09.010.0060" localSheetId="1">[11]MEMORIAL!#REF!</definedName>
    <definedName name="STOT09.010.0060" localSheetId="2">[11]MEMORIAL!#REF!</definedName>
    <definedName name="STOT09.010.0060">[11]MEMORIAL!#REF!</definedName>
    <definedName name="STOT09.010.0060_1" localSheetId="1">[6]MEMORIAL!#REF!</definedName>
    <definedName name="STOT09.010.0060_1" localSheetId="2">[6]MEMORIAL!#REF!</definedName>
    <definedName name="STOT09.010.0060_1">[6]MEMORIAL!#REF!</definedName>
    <definedName name="STOT09.010.0070" localSheetId="1">[6]MEMORIAL!#REF!</definedName>
    <definedName name="STOT09.010.0070" localSheetId="2">[6]MEMORIAL!#REF!</definedName>
    <definedName name="STOT09.010.0070">[6]MEMORIAL!#REF!</definedName>
    <definedName name="STOT09.010.0070_1" localSheetId="1">[6]MEMORIAL!#REF!</definedName>
    <definedName name="STOT09.010.0070_1" localSheetId="2">[6]MEMORIAL!#REF!</definedName>
    <definedName name="STOT09.010.0070_1">[6]MEMORIAL!#REF!</definedName>
    <definedName name="STOT09.010.0240" localSheetId="1">[11]MEMORIAL!#REF!</definedName>
    <definedName name="STOT09.010.0240" localSheetId="2">[11]MEMORIAL!#REF!</definedName>
    <definedName name="STOT09.010.0240">[11]MEMORIAL!#REF!</definedName>
    <definedName name="STOT09.010.0240_1" localSheetId="1">[6]MEMORIAL!#REF!</definedName>
    <definedName name="STOT09.010.0240_1" localSheetId="2">[6]MEMORIAL!#REF!</definedName>
    <definedName name="STOT09.010.0240_1">[6]MEMORIAL!#REF!</definedName>
    <definedName name="STOT09.010.0380" localSheetId="1">[6]MEMORIAL!#REF!</definedName>
    <definedName name="STOT09.010.0380" localSheetId="2">[6]MEMORIAL!#REF!</definedName>
    <definedName name="STOT09.010.0380">[6]MEMORIAL!#REF!</definedName>
    <definedName name="STOT09.010.0380_1" localSheetId="1">[6]MEMORIAL!#REF!</definedName>
    <definedName name="STOT09.010.0380_1" localSheetId="2">[6]MEMORIAL!#REF!</definedName>
    <definedName name="STOT09.010.0380_1">[6]MEMORIAL!#REF!</definedName>
    <definedName name="STOT09.010.0430" localSheetId="1">[11]MEMORIAL!#REF!</definedName>
    <definedName name="STOT09.010.0430" localSheetId="2">[11]MEMORIAL!#REF!</definedName>
    <definedName name="STOT09.010.0430">[11]MEMORIAL!#REF!</definedName>
    <definedName name="STOT09.010.0430_1" localSheetId="1">[6]MEMORIAL!#REF!</definedName>
    <definedName name="STOT09.010.0430_1" localSheetId="2">[6]MEMORIAL!#REF!</definedName>
    <definedName name="STOT09.010.0430_1">[6]MEMORIAL!#REF!</definedName>
    <definedName name="STOT09.010.0470" localSheetId="1">[11]MEMORIAL!#REF!</definedName>
    <definedName name="STOT09.010.0470" localSheetId="2">[11]MEMORIAL!#REF!</definedName>
    <definedName name="STOT09.010.0470">[11]MEMORIAL!#REF!</definedName>
    <definedName name="STOT09.010.0470_1" localSheetId="1">[6]MEMORIAL!#REF!</definedName>
    <definedName name="STOT09.010.0470_1" localSheetId="2">[6]MEMORIAL!#REF!</definedName>
    <definedName name="STOT09.010.0470_1">[6]MEMORIAL!#REF!</definedName>
    <definedName name="STOT09.010.0700" localSheetId="1">[11]MEMORIAL!#REF!</definedName>
    <definedName name="STOT09.010.0700" localSheetId="2">[11]MEMORIAL!#REF!</definedName>
    <definedName name="STOT09.010.0700">[11]MEMORIAL!#REF!</definedName>
    <definedName name="STOT09.010.0700_1" localSheetId="1">[6]MEMORIAL!#REF!</definedName>
    <definedName name="STOT09.010.0700_1" localSheetId="2">[6]MEMORIAL!#REF!</definedName>
    <definedName name="STOT09.010.0700_1">[6]MEMORIAL!#REF!</definedName>
    <definedName name="STOT10.010.0140" localSheetId="1">[11]MEMORIAL!#REF!</definedName>
    <definedName name="STOT10.010.0140" localSheetId="2">[11]MEMORIAL!#REF!</definedName>
    <definedName name="STOT10.010.0140">[11]MEMORIAL!#REF!</definedName>
    <definedName name="STOT10.010.0140_1" localSheetId="1">[6]MEMORIAL!#REF!</definedName>
    <definedName name="STOT10.010.0140_1" localSheetId="2">[6]MEMORIAL!#REF!</definedName>
    <definedName name="STOT10.010.0140_1">[6]MEMORIAL!#REF!</definedName>
    <definedName name="STOT10.010.0150" localSheetId="1">[6]MEMORIAL!#REF!</definedName>
    <definedName name="STOT10.010.0150" localSheetId="2">[6]MEMORIAL!#REF!</definedName>
    <definedName name="STOT10.010.0150">[6]MEMORIAL!#REF!</definedName>
    <definedName name="STOT10.010.0150_1" localSheetId="1">[6]MEMORIAL!#REF!</definedName>
    <definedName name="STOT10.010.0150_1" localSheetId="2">[6]MEMORIAL!#REF!</definedName>
    <definedName name="STOT10.010.0150_1">[6]MEMORIAL!#REF!</definedName>
    <definedName name="STOT10.010.0180" localSheetId="1">[11]MEMORIAL!#REF!</definedName>
    <definedName name="STOT10.010.0180" localSheetId="2">[11]MEMORIAL!#REF!</definedName>
    <definedName name="STOT10.010.0180">[11]MEMORIAL!#REF!</definedName>
    <definedName name="STOT10.010.0180_1" localSheetId="1">[6]MEMORIAL!#REF!</definedName>
    <definedName name="STOT10.010.0180_1" localSheetId="2">[6]MEMORIAL!#REF!</definedName>
    <definedName name="STOT10.010.0180_1">[6]MEMORIAL!#REF!</definedName>
    <definedName name="STOT10.010.0270" localSheetId="1">[11]MEMORIAL!#REF!</definedName>
    <definedName name="STOT10.010.0270" localSheetId="2">[11]MEMORIAL!#REF!</definedName>
    <definedName name="STOT10.010.0270">[11]MEMORIAL!#REF!</definedName>
    <definedName name="STOT10.010.0270_1" localSheetId="1">[12]MEMORIAL!#REF!</definedName>
    <definedName name="STOT10.010.0270_1" localSheetId="2">[12]MEMORIAL!#REF!</definedName>
    <definedName name="STOT10.010.0270_1">[12]MEMORIAL!#REF!</definedName>
    <definedName name="STOT10.010.0280" localSheetId="1">[11]MEMORIAL!#REF!</definedName>
    <definedName name="STOT10.010.0280" localSheetId="2">[11]MEMORIAL!#REF!</definedName>
    <definedName name="STOT10.010.0280">[11]MEMORIAL!#REF!</definedName>
    <definedName name="STOT10.010.0280_1" localSheetId="1">[6]MEMORIAL!#REF!</definedName>
    <definedName name="STOT10.010.0280_1" localSheetId="2">[6]MEMORIAL!#REF!</definedName>
    <definedName name="STOT10.010.0280_1">[6]MEMORIAL!#REF!</definedName>
    <definedName name="STOT10.010.0290" localSheetId="1">[6]MEMORIAL!#REF!</definedName>
    <definedName name="STOT10.010.0290" localSheetId="2">[6]MEMORIAL!#REF!</definedName>
    <definedName name="STOT10.010.0290">[6]MEMORIAL!#REF!</definedName>
    <definedName name="STOT10.010.0290_1" localSheetId="1">[6]MEMORIAL!#REF!</definedName>
    <definedName name="STOT10.010.0290_1" localSheetId="2">[6]MEMORIAL!#REF!</definedName>
    <definedName name="STOT10.010.0290_1">[6]MEMORIAL!#REF!</definedName>
    <definedName name="STOT10.010.0298" localSheetId="1">[6]MEMORIAL!#REF!</definedName>
    <definedName name="STOT10.010.0298" localSheetId="2">[6]MEMORIAL!#REF!</definedName>
    <definedName name="STOT10.010.0298">[6]MEMORIAL!#REF!</definedName>
    <definedName name="STOT10.010.0298_1" localSheetId="1">[6]MEMORIAL!#REF!</definedName>
    <definedName name="STOT10.010.0298_1" localSheetId="2">[6]MEMORIAL!#REF!</definedName>
    <definedName name="STOT10.010.0298_1">[6]MEMORIAL!#REF!</definedName>
    <definedName name="STOT10.010.0307" localSheetId="1">[11]MEMORIAL!#REF!</definedName>
    <definedName name="STOT10.010.0307" localSheetId="2">[11]MEMORIAL!#REF!</definedName>
    <definedName name="STOT10.010.0307">[11]MEMORIAL!#REF!</definedName>
    <definedName name="STOT10.010.0307_1" localSheetId="1">[6]MEMORIAL!#REF!</definedName>
    <definedName name="STOT10.010.0307_1" localSheetId="2">[6]MEMORIAL!#REF!</definedName>
    <definedName name="STOT10.010.0307_1">[6]MEMORIAL!#REF!</definedName>
    <definedName name="STOT10.010.0308" localSheetId="1">[11]MEMORIAL!#REF!</definedName>
    <definedName name="STOT10.010.0308" localSheetId="2">[11]MEMORIAL!#REF!</definedName>
    <definedName name="STOT10.010.0308">[11]MEMORIAL!#REF!</definedName>
    <definedName name="STOT10.010.0308_1" localSheetId="1">[6]MEMORIAL!#REF!</definedName>
    <definedName name="STOT10.010.0308_1" localSheetId="2">[6]MEMORIAL!#REF!</definedName>
    <definedName name="STOT10.010.0308_1">[6]MEMORIAL!#REF!</definedName>
    <definedName name="STOT10.010.0310" localSheetId="1">[11]MEMORIAL!#REF!</definedName>
    <definedName name="STOT10.010.0310" localSheetId="2">[11]MEMORIAL!#REF!</definedName>
    <definedName name="STOT10.010.0310">[11]MEMORIAL!#REF!</definedName>
    <definedName name="STOT10.010.0310_1" localSheetId="1">[6]MEMORIAL!#REF!</definedName>
    <definedName name="STOT10.010.0310_1" localSheetId="2">[6]MEMORIAL!#REF!</definedName>
    <definedName name="STOT10.010.0310_1">[6]MEMORIAL!#REF!</definedName>
    <definedName name="STOT10.010.0330" localSheetId="1">[11]MEMORIAL!#REF!</definedName>
    <definedName name="STOT10.010.0330" localSheetId="2">[11]MEMORIAL!#REF!</definedName>
    <definedName name="STOT10.010.0330">[11]MEMORIAL!#REF!</definedName>
    <definedName name="STOT10.010.0330_1" localSheetId="1">[6]MEMORIAL!#REF!</definedName>
    <definedName name="STOT10.010.0330_1" localSheetId="2">[6]MEMORIAL!#REF!</definedName>
    <definedName name="STOT10.010.0330_1">[6]MEMORIAL!#REF!</definedName>
    <definedName name="STOT10.010.0333" localSheetId="1">[11]MEMORIAL!#REF!</definedName>
    <definedName name="STOT10.010.0333" localSheetId="2">[11]MEMORIAL!#REF!</definedName>
    <definedName name="STOT10.010.0333">[11]MEMORIAL!#REF!</definedName>
    <definedName name="STOT10.010.0333_1" localSheetId="1">[6]MEMORIAL!#REF!</definedName>
    <definedName name="STOT10.010.0333_1" localSheetId="2">[6]MEMORIAL!#REF!</definedName>
    <definedName name="STOT10.010.0333_1">[6]MEMORIAL!#REF!</definedName>
    <definedName name="STOT10.010.0350" localSheetId="1">[6]MEMORIAL!#REF!</definedName>
    <definedName name="STOT10.010.0350" localSheetId="2">[6]MEMORIAL!#REF!</definedName>
    <definedName name="STOT10.010.0350">[6]MEMORIAL!#REF!</definedName>
    <definedName name="STOT10.010.0350_1" localSheetId="1">[6]MEMORIAL!#REF!</definedName>
    <definedName name="STOT10.010.0350_1" localSheetId="2">[6]MEMORIAL!#REF!</definedName>
    <definedName name="STOT10.010.0350_1">[6]MEMORIAL!#REF!</definedName>
    <definedName name="STOT10.010.0380" localSheetId="1">[11]MEMORIAL!#REF!</definedName>
    <definedName name="STOT10.010.0380" localSheetId="2">[11]MEMORIAL!#REF!</definedName>
    <definedName name="STOT10.010.0380">[11]MEMORIAL!#REF!</definedName>
    <definedName name="STOT10.010.0380_1" localSheetId="1">[6]MEMORIAL!#REF!</definedName>
    <definedName name="STOT10.010.0380_1" localSheetId="2">[6]MEMORIAL!#REF!</definedName>
    <definedName name="STOT10.010.0380_1">[6]MEMORIAL!#REF!</definedName>
    <definedName name="STOT10.010.0400" localSheetId="1">[11]MEMORIAL!#REF!</definedName>
    <definedName name="STOT10.010.0400" localSheetId="2">[11]MEMORIAL!#REF!</definedName>
    <definedName name="STOT10.010.0400">[11]MEMORIAL!#REF!</definedName>
    <definedName name="STOT10.010.0400_1" localSheetId="1">[6]MEMORIAL!#REF!</definedName>
    <definedName name="STOT10.010.0400_1" localSheetId="2">[6]MEMORIAL!#REF!</definedName>
    <definedName name="STOT10.010.0400_1">[6]MEMORIAL!#REF!</definedName>
    <definedName name="STOT10.010.0431" localSheetId="1">[11]MEMORIAL!#REF!</definedName>
    <definedName name="STOT10.010.0431" localSheetId="2">[11]MEMORIAL!#REF!</definedName>
    <definedName name="STOT10.010.0431">[11]MEMORIAL!#REF!</definedName>
    <definedName name="STOT10.010.0431_1" localSheetId="1">[6]MEMORIAL!#REF!</definedName>
    <definedName name="STOT10.010.0431_1" localSheetId="2">[6]MEMORIAL!#REF!</definedName>
    <definedName name="STOT10.010.0431_1">[6]MEMORIAL!#REF!</definedName>
    <definedName name="STOT10.010.1100" localSheetId="1">[6]MEMORIAL!#REF!</definedName>
    <definedName name="STOT10.010.1100" localSheetId="2">[6]MEMORIAL!#REF!</definedName>
    <definedName name="STOT10.010.1100">[6]MEMORIAL!#REF!</definedName>
    <definedName name="STOT10.010.1100_1" localSheetId="1">[6]MEMORIAL!#REF!</definedName>
    <definedName name="STOT10.010.1100_1" localSheetId="2">[6]MEMORIAL!#REF!</definedName>
    <definedName name="STOT10.010.1100_1">[6]MEMORIAL!#REF!</definedName>
    <definedName name="STOT10.010.1110" localSheetId="1">[6]MEMORIAL!#REF!</definedName>
    <definedName name="STOT10.010.1110" localSheetId="2">[6]MEMORIAL!#REF!</definedName>
    <definedName name="STOT10.010.1110">[6]MEMORIAL!#REF!</definedName>
    <definedName name="STOT10.010.1110_1" localSheetId="1">[6]MEMORIAL!#REF!</definedName>
    <definedName name="STOT10.010.1110_1" localSheetId="2">[6]MEMORIAL!#REF!</definedName>
    <definedName name="STOT10.010.1110_1">[6]MEMORIAL!#REF!</definedName>
    <definedName name="STOT12.010.0010" localSheetId="1">[6]MEMORIAL!#REF!</definedName>
    <definedName name="STOT12.010.0010" localSheetId="2">[6]MEMORIAL!#REF!</definedName>
    <definedName name="STOT12.010.0010">[6]MEMORIAL!#REF!</definedName>
    <definedName name="STOT12.010.0010_1" localSheetId="1">[6]MEMORIAL!#REF!</definedName>
    <definedName name="STOT12.010.0010_1" localSheetId="2">[6]MEMORIAL!#REF!</definedName>
    <definedName name="STOT12.010.0010_1">[6]MEMORIAL!#REF!</definedName>
    <definedName name="STOT12.010.0050" localSheetId="1">[6]MEMORIAL!#REF!</definedName>
    <definedName name="STOT12.010.0050" localSheetId="2">[6]MEMORIAL!#REF!</definedName>
    <definedName name="STOT12.010.0050">[6]MEMORIAL!#REF!</definedName>
    <definedName name="STOT12.010.0050_1" localSheetId="1">[6]MEMORIAL!#REF!</definedName>
    <definedName name="STOT12.010.0050_1" localSheetId="2">[6]MEMORIAL!#REF!</definedName>
    <definedName name="STOT12.010.0050_1">[6]MEMORIAL!#REF!</definedName>
    <definedName name="STOT12.010.0060" localSheetId="1">[11]MEMORIAL!#REF!</definedName>
    <definedName name="STOT12.010.0060" localSheetId="2">[11]MEMORIAL!#REF!</definedName>
    <definedName name="STOT12.010.0060">[11]MEMORIAL!#REF!</definedName>
    <definedName name="STOT12.010.0060_1" localSheetId="1">[6]MEMORIAL!#REF!</definedName>
    <definedName name="STOT12.010.0060_1" localSheetId="2">[6]MEMORIAL!#REF!</definedName>
    <definedName name="STOT12.010.0060_1">[6]MEMORIAL!#REF!</definedName>
    <definedName name="STOT12.010.0210" localSheetId="1">[11]MEMORIAL!#REF!</definedName>
    <definedName name="STOT12.010.0210" localSheetId="2">[11]MEMORIAL!#REF!</definedName>
    <definedName name="STOT12.010.0210">[11]MEMORIAL!#REF!</definedName>
    <definedName name="STOT12.010.0210_1" localSheetId="1">[6]MEMORIAL!#REF!</definedName>
    <definedName name="STOT12.010.0210_1" localSheetId="2">[6]MEMORIAL!#REF!</definedName>
    <definedName name="STOT12.010.0210_1">[6]MEMORIAL!#REF!</definedName>
    <definedName name="STOT12.010.0300" localSheetId="1">[6]MEMORIAL!#REF!</definedName>
    <definedName name="STOT12.010.0300" localSheetId="2">[6]MEMORIAL!#REF!</definedName>
    <definedName name="STOT12.010.0300">[6]MEMORIAL!#REF!</definedName>
    <definedName name="STOT12.010.0300_1" localSheetId="1">[6]MEMORIAL!#REF!</definedName>
    <definedName name="STOT12.010.0300_1" localSheetId="2">[6]MEMORIAL!#REF!</definedName>
    <definedName name="STOT12.010.0300_1">[6]MEMORIAL!#REF!</definedName>
    <definedName name="STOT12.010.0340" localSheetId="1">[6]MEMORIAL!#REF!</definedName>
    <definedName name="STOT12.010.0340" localSheetId="2">[6]MEMORIAL!#REF!</definedName>
    <definedName name="STOT12.010.0340">[6]MEMORIAL!#REF!</definedName>
    <definedName name="STOT12.010.0340_1" localSheetId="1">[6]MEMORIAL!#REF!</definedName>
    <definedName name="STOT12.010.0340_1" localSheetId="2">[6]MEMORIAL!#REF!</definedName>
    <definedName name="STOT12.010.0340_1">[6]MEMORIAL!#REF!</definedName>
    <definedName name="STOT12.010.0360" localSheetId="1">[11]MEMORIAL!#REF!</definedName>
    <definedName name="STOT12.010.0360" localSheetId="2">[11]MEMORIAL!#REF!</definedName>
    <definedName name="STOT12.010.0360">[11]MEMORIAL!#REF!</definedName>
    <definedName name="STOT12.010.0360_1" localSheetId="1">[6]MEMORIAL!#REF!</definedName>
    <definedName name="STOT12.010.0360_1" localSheetId="2">[6]MEMORIAL!#REF!</definedName>
    <definedName name="STOT12.010.0360_1">[6]MEMORIAL!#REF!</definedName>
    <definedName name="STOT12.010.0550" localSheetId="1">[11]MEMORIAL!#REF!</definedName>
    <definedName name="STOT12.010.0550" localSheetId="2">[11]MEMORIAL!#REF!</definedName>
    <definedName name="STOT12.010.0550">[11]MEMORIAL!#REF!</definedName>
    <definedName name="STOT12.010.0550_1" localSheetId="1">[6]MEMORIAL!#REF!</definedName>
    <definedName name="STOT12.010.0550_1" localSheetId="2">[6]MEMORIAL!#REF!</definedName>
    <definedName name="STOT12.010.0550_1">[6]MEMORIAL!#REF!</definedName>
    <definedName name="STOT13.010.0030" localSheetId="1">[11]MEMORIAL!#REF!</definedName>
    <definedName name="STOT13.010.0030" localSheetId="2">[11]MEMORIAL!#REF!</definedName>
    <definedName name="STOT13.010.0030">[11]MEMORIAL!#REF!</definedName>
    <definedName name="STOT13.010.0030_1" localSheetId="1">[12]MEMORIAL!#REF!</definedName>
    <definedName name="STOT13.010.0030_1" localSheetId="2">[12]MEMORIAL!#REF!</definedName>
    <definedName name="STOT13.010.0030_1">[12]MEMORIAL!#REF!</definedName>
    <definedName name="STOT13.010.0040" localSheetId="1">[6]MEMORIAL!#REF!</definedName>
    <definedName name="STOT13.010.0040" localSheetId="2">[6]MEMORIAL!#REF!</definedName>
    <definedName name="STOT13.010.0040">[6]MEMORIAL!#REF!</definedName>
    <definedName name="STOT13.010.0040_1" localSheetId="1">[6]MEMORIAL!#REF!</definedName>
    <definedName name="STOT13.010.0040_1" localSheetId="2">[6]MEMORIAL!#REF!</definedName>
    <definedName name="STOT13.010.0040_1">[6]MEMORIAL!#REF!</definedName>
    <definedName name="STOT13.010.0090" localSheetId="1">[11]MEMORIAL!#REF!</definedName>
    <definedName name="STOT13.010.0090" localSheetId="2">[11]MEMORIAL!#REF!</definedName>
    <definedName name="STOT13.010.0090">[11]MEMORIAL!#REF!</definedName>
    <definedName name="STOT13.010.0090_1" localSheetId="1">[6]MEMORIAL!#REF!</definedName>
    <definedName name="STOT13.010.0090_1" localSheetId="2">[6]MEMORIAL!#REF!</definedName>
    <definedName name="STOT13.010.0090_1">[6]MEMORIAL!#REF!</definedName>
    <definedName name="STOT13.010.0100" localSheetId="1">[6]MEMORIAL!#REF!</definedName>
    <definedName name="STOT13.010.0100" localSheetId="2">[6]MEMORIAL!#REF!</definedName>
    <definedName name="STOT13.010.0100">[6]MEMORIAL!#REF!</definedName>
    <definedName name="STOT13.010.0100_1" localSheetId="1">[6]MEMORIAL!#REF!</definedName>
    <definedName name="STOT13.010.0100_1" localSheetId="2">[6]MEMORIAL!#REF!</definedName>
    <definedName name="STOT13.010.0100_1">[6]MEMORIAL!#REF!</definedName>
    <definedName name="STOT13.010.0110" localSheetId="1">[11]MEMORIAL!#REF!</definedName>
    <definedName name="STOT13.010.0110" localSheetId="2">[11]MEMORIAL!#REF!</definedName>
    <definedName name="STOT13.010.0110">[11]MEMORIAL!#REF!</definedName>
    <definedName name="STOT13.010.0110_1" localSheetId="1">[6]MEMORIAL!#REF!</definedName>
    <definedName name="STOT13.010.0110_1" localSheetId="2">[6]MEMORIAL!#REF!</definedName>
    <definedName name="STOT13.010.0110_1">[6]MEMORIAL!#REF!</definedName>
    <definedName name="STOT13.010.0350" localSheetId="1">[6]MEMORIAL!#REF!</definedName>
    <definedName name="STOT13.010.0350" localSheetId="2">[6]MEMORIAL!#REF!</definedName>
    <definedName name="STOT13.010.0350">[6]MEMORIAL!#REF!</definedName>
    <definedName name="STOT13.010.0350_1" localSheetId="1">[6]MEMORIAL!#REF!</definedName>
    <definedName name="STOT13.010.0350_1" localSheetId="2">[6]MEMORIAL!#REF!</definedName>
    <definedName name="STOT13.010.0350_1">[6]MEMORIAL!#REF!</definedName>
    <definedName name="STOT13.010.0360" localSheetId="1">[6]MEMORIAL!#REF!</definedName>
    <definedName name="STOT13.010.0360" localSheetId="2">[6]MEMORIAL!#REF!</definedName>
    <definedName name="STOT13.010.0360">[6]MEMORIAL!#REF!</definedName>
    <definedName name="STOT13.010.0360_1" localSheetId="1">[6]MEMORIAL!#REF!</definedName>
    <definedName name="STOT13.010.0360_1" localSheetId="2">[6]MEMORIAL!#REF!</definedName>
    <definedName name="STOT13.010.0360_1">[6]MEMORIAL!#REF!</definedName>
    <definedName name="STOT13.010.0380" localSheetId="1">[6]MEMORIAL!#REF!</definedName>
    <definedName name="STOT13.010.0380" localSheetId="2">[6]MEMORIAL!#REF!</definedName>
    <definedName name="STOT13.010.0380">[6]MEMORIAL!#REF!</definedName>
    <definedName name="STOT13.010.0380_1" localSheetId="1">[6]MEMORIAL!#REF!</definedName>
    <definedName name="STOT13.010.0380_1" localSheetId="2">[6]MEMORIAL!#REF!</definedName>
    <definedName name="STOT13.010.0380_1">[6]MEMORIAL!#REF!</definedName>
    <definedName name="STOT13.010.0410" localSheetId="1">[6]MEMORIAL!#REF!</definedName>
    <definedName name="STOT13.010.0410" localSheetId="2">[6]MEMORIAL!#REF!</definedName>
    <definedName name="STOT13.010.0410">[6]MEMORIAL!#REF!</definedName>
    <definedName name="STOT13.010.0410_1" localSheetId="1">[6]MEMORIAL!#REF!</definedName>
    <definedName name="STOT13.010.0410_1" localSheetId="2">[6]MEMORIAL!#REF!</definedName>
    <definedName name="STOT13.010.0410_1">[6]MEMORIAL!#REF!</definedName>
    <definedName name="STOT13.010.0860" localSheetId="1">[6]MEMORIAL!#REF!</definedName>
    <definedName name="STOT13.010.0860" localSheetId="2">[6]MEMORIAL!#REF!</definedName>
    <definedName name="STOT13.010.0860">[6]MEMORIAL!#REF!</definedName>
    <definedName name="STOT13.010.0860_1" localSheetId="1">[6]MEMORIAL!#REF!</definedName>
    <definedName name="STOT13.010.0860_1" localSheetId="2">[6]MEMORIAL!#REF!</definedName>
    <definedName name="STOT13.010.0860_1">[6]MEMORIAL!#REF!</definedName>
    <definedName name="STOT13.010.0880" localSheetId="1">[6]MEMORIAL!#REF!</definedName>
    <definedName name="STOT13.010.0880" localSheetId="2">[6]MEMORIAL!#REF!</definedName>
    <definedName name="STOT13.010.0880">[6]MEMORIAL!#REF!</definedName>
    <definedName name="STOT13.010.0880_1" localSheetId="1">[6]MEMORIAL!#REF!</definedName>
    <definedName name="STOT13.010.0880_1" localSheetId="2">[6]MEMORIAL!#REF!</definedName>
    <definedName name="STOT13.010.0880_1">[6]MEMORIAL!#REF!</definedName>
    <definedName name="STOT13.010.1200" localSheetId="1">[11]MEMORIAL!#REF!</definedName>
    <definedName name="STOT13.010.1200" localSheetId="2">[11]MEMORIAL!#REF!</definedName>
    <definedName name="STOT13.010.1200">[11]MEMORIAL!#REF!</definedName>
    <definedName name="STOT13.010.1200_1" localSheetId="1">[6]MEMORIAL!#REF!</definedName>
    <definedName name="STOT13.010.1200_1" localSheetId="2">[6]MEMORIAL!#REF!</definedName>
    <definedName name="STOT13.010.1200_1">[6]MEMORIAL!#REF!</definedName>
    <definedName name="STOT15.010.0010" localSheetId="1">#REF!</definedName>
    <definedName name="STOT15.010.0010" localSheetId="2">#REF!</definedName>
    <definedName name="STOT15.010.0010">#REF!</definedName>
    <definedName name="STOT15.010.0010_1" localSheetId="1">[12]MEMORIAL!#REF!</definedName>
    <definedName name="STOT15.010.0010_1" localSheetId="2">[12]MEMORIAL!#REF!</definedName>
    <definedName name="STOT15.010.0010_1">[12]MEMORIAL!#REF!</definedName>
    <definedName name="STOT15.010.0040" localSheetId="1">#REF!</definedName>
    <definedName name="STOT15.010.0040" localSheetId="2">#REF!</definedName>
    <definedName name="STOT15.010.0040">#REF!</definedName>
    <definedName name="STOT15.010.0040_1" localSheetId="1">[13]MEMORIAL!#REF!</definedName>
    <definedName name="STOT15.010.0040_1" localSheetId="2">[13]MEMORIAL!#REF!</definedName>
    <definedName name="STOT15.010.0040_1">[13]MEMORIAL!#REF!</definedName>
    <definedName name="STOT15.010.0055" localSheetId="1">#REF!</definedName>
    <definedName name="STOT15.010.0055" localSheetId="2">#REF!</definedName>
    <definedName name="STOT15.010.0055">#REF!</definedName>
    <definedName name="STOT15.010.0055_1" localSheetId="1">[12]MEMORIAL!#REF!</definedName>
    <definedName name="STOT15.010.0055_1" localSheetId="2">[12]MEMORIAL!#REF!</definedName>
    <definedName name="STOT15.010.0055_1">[12]MEMORIAL!#REF!</definedName>
    <definedName name="STOT15.010.0140" localSheetId="1">[11]MEMORIAL!#REF!</definedName>
    <definedName name="STOT15.010.0140" localSheetId="2">[11]MEMORIAL!#REF!</definedName>
    <definedName name="STOT15.010.0140">[11]MEMORIAL!#REF!</definedName>
    <definedName name="STOT15.010.0140_1" localSheetId="1">[12]MEMORIAL!#REF!</definedName>
    <definedName name="STOT15.010.0140_1" localSheetId="2">[12]MEMORIAL!#REF!</definedName>
    <definedName name="STOT15.010.0140_1">[12]MEMORIAL!#REF!</definedName>
    <definedName name="STOT15.010.0181" localSheetId="1">[11]MEMORIAL!#REF!</definedName>
    <definedName name="STOT15.010.0181" localSheetId="2">[11]MEMORIAL!#REF!</definedName>
    <definedName name="STOT15.010.0181">[11]MEMORIAL!#REF!</definedName>
    <definedName name="STOT15.010.0181_1" localSheetId="1">[12]MEMORIAL!#REF!</definedName>
    <definedName name="STOT15.010.0181_1" localSheetId="2">[12]MEMORIAL!#REF!</definedName>
    <definedName name="STOT15.010.0181_1">[12]MEMORIAL!#REF!</definedName>
    <definedName name="STOT15.010.0270" localSheetId="1">[11]MEMORIAL!#REF!</definedName>
    <definedName name="STOT15.010.0270" localSheetId="2">[11]MEMORIAL!#REF!</definedName>
    <definedName name="STOT15.010.0270">[11]MEMORIAL!#REF!</definedName>
    <definedName name="STOT15.010.0270_1" localSheetId="1">[6]MEMORIAL!#REF!</definedName>
    <definedName name="STOT15.010.0270_1" localSheetId="2">[6]MEMORIAL!#REF!</definedName>
    <definedName name="STOT15.010.0270_1">[6]MEMORIAL!#REF!</definedName>
    <definedName name="STOT15.010.0280" localSheetId="1">[11]MEMORIAL!#REF!</definedName>
    <definedName name="STOT15.010.0280" localSheetId="2">[11]MEMORIAL!#REF!</definedName>
    <definedName name="STOT15.010.0280">[11]MEMORIAL!#REF!</definedName>
    <definedName name="STOT15.010.0280_1" localSheetId="1">[6]MEMORIAL!#REF!</definedName>
    <definedName name="STOT15.010.0280_1" localSheetId="2">[6]MEMORIAL!#REF!</definedName>
    <definedName name="STOT15.010.0280_1">[6]MEMORIAL!#REF!</definedName>
    <definedName name="STOT15.010.0290" localSheetId="1">[6]MEMORIAL!#REF!</definedName>
    <definedName name="STOT15.010.0290" localSheetId="2">[6]MEMORIAL!#REF!</definedName>
    <definedName name="STOT15.010.0290">[6]MEMORIAL!#REF!</definedName>
    <definedName name="STOT15.010.0290_1" localSheetId="1">[6]MEMORIAL!#REF!</definedName>
    <definedName name="STOT15.010.0290_1" localSheetId="2">[6]MEMORIAL!#REF!</definedName>
    <definedName name="STOT15.010.0290_1">[6]MEMORIAL!#REF!</definedName>
    <definedName name="stot16.010.0000" localSheetId="1">[11]MEMORIAL!#REF!</definedName>
    <definedName name="stot16.010.0000" localSheetId="2">[11]MEMORIAL!#REF!</definedName>
    <definedName name="stot16.010.0000">[11]MEMORIAL!#REF!</definedName>
    <definedName name="STOT16.010.0010" localSheetId="1">[11]MEMORIAL!#REF!</definedName>
    <definedName name="STOT16.010.0010" localSheetId="2">[11]MEMORIAL!#REF!</definedName>
    <definedName name="STOT16.010.0010">[11]MEMORIAL!#REF!</definedName>
    <definedName name="STOT16.010.0010_1" localSheetId="1">[6]MEMORIAL!#REF!</definedName>
    <definedName name="STOT16.010.0010_1" localSheetId="2">[6]MEMORIAL!#REF!</definedName>
    <definedName name="STOT16.010.0010_1">[6]MEMORIAL!#REF!</definedName>
    <definedName name="STOT16.010.0060" localSheetId="1">[11]MEMORIAL!#REF!</definedName>
    <definedName name="STOT16.010.0060" localSheetId="2">[11]MEMORIAL!#REF!</definedName>
    <definedName name="STOT16.010.0060">[11]MEMORIAL!#REF!</definedName>
    <definedName name="STOT16.010.0060_1" localSheetId="1">[6]MEMORIAL!#REF!</definedName>
    <definedName name="STOT16.010.0060_1" localSheetId="2">[6]MEMORIAL!#REF!</definedName>
    <definedName name="STOT16.010.0060_1">[6]MEMORIAL!#REF!</definedName>
    <definedName name="stot16.010.0061" localSheetId="1">[11]MEMORIAL!#REF!</definedName>
    <definedName name="stot16.010.0061" localSheetId="2">[11]MEMORIAL!#REF!</definedName>
    <definedName name="stot16.010.0061">[11]MEMORIAL!#REF!</definedName>
    <definedName name="STOT16.010.0110" localSheetId="1">[11]MEMORIAL!#REF!</definedName>
    <definedName name="STOT16.010.0110" localSheetId="2">[11]MEMORIAL!#REF!</definedName>
    <definedName name="STOT16.010.0110">[11]MEMORIAL!#REF!</definedName>
    <definedName name="STOT16.010.0110_1" localSheetId="1">[6]MEMORIAL!#REF!</definedName>
    <definedName name="STOT16.010.0110_1" localSheetId="2">[6]MEMORIAL!#REF!</definedName>
    <definedName name="STOT16.010.0110_1">[6]MEMORIAL!#REF!</definedName>
    <definedName name="STOT16.010.0120" localSheetId="1">[11]MEMORIAL!#REF!</definedName>
    <definedName name="STOT16.010.0120" localSheetId="2">[11]MEMORIAL!#REF!</definedName>
    <definedName name="STOT16.010.0120">[11]MEMORIAL!#REF!</definedName>
    <definedName name="STOT16.010.0120_1" localSheetId="1">[6]MEMORIAL!#REF!</definedName>
    <definedName name="STOT16.010.0120_1" localSheetId="2">[6]MEMORIAL!#REF!</definedName>
    <definedName name="STOT16.010.0120_1">[6]MEMORIAL!#REF!</definedName>
    <definedName name="STOT16.010.0150" localSheetId="1">[6]MEMORIAL!#REF!</definedName>
    <definedName name="STOT16.010.0150" localSheetId="2">[6]MEMORIAL!#REF!</definedName>
    <definedName name="STOT16.010.0150">[6]MEMORIAL!#REF!</definedName>
    <definedName name="STOT16.010.0150_1" localSheetId="1">[6]MEMORIAL!#REF!</definedName>
    <definedName name="STOT16.010.0150_1" localSheetId="2">[6]MEMORIAL!#REF!</definedName>
    <definedName name="STOT16.010.0150_1">[6]MEMORIAL!#REF!</definedName>
    <definedName name="STOT16.010.0170" localSheetId="1">[11]MEMORIAL!#REF!</definedName>
    <definedName name="STOT16.010.0170" localSheetId="2">[11]MEMORIAL!#REF!</definedName>
    <definedName name="STOT16.010.0170">[11]MEMORIAL!#REF!</definedName>
    <definedName name="STOT16.010.0170_1" localSheetId="1">[6]MEMORIAL!#REF!</definedName>
    <definedName name="STOT16.010.0170_1" localSheetId="2">[6]MEMORIAL!#REF!</definedName>
    <definedName name="STOT16.010.0170_1">[6]MEMORIAL!#REF!</definedName>
    <definedName name="STOT17.010.0080" localSheetId="1">[11]MEMORIAL!#REF!</definedName>
    <definedName name="STOT17.010.0080" localSheetId="2">[11]MEMORIAL!#REF!</definedName>
    <definedName name="STOT17.010.0080">[11]MEMORIAL!#REF!</definedName>
    <definedName name="STOT17.010.0080_1" localSheetId="1">[6]MEMORIAL!#REF!</definedName>
    <definedName name="STOT17.010.0080_1" localSheetId="2">[6]MEMORIAL!#REF!</definedName>
    <definedName name="STOT17.010.0080_1">[6]MEMORIAL!#REF!</definedName>
    <definedName name="STOT17.010.0100" localSheetId="1">[6]MEMORIAL!#REF!</definedName>
    <definedName name="STOT17.010.0100" localSheetId="2">[6]MEMORIAL!#REF!</definedName>
    <definedName name="STOT17.010.0100">[6]MEMORIAL!#REF!</definedName>
    <definedName name="STOT17.010.0100_1" localSheetId="1">[6]MEMORIAL!#REF!</definedName>
    <definedName name="STOT17.010.0100_1" localSheetId="2">[6]MEMORIAL!#REF!</definedName>
    <definedName name="STOT17.010.0100_1">[6]MEMORIAL!#REF!</definedName>
    <definedName name="STOT17.010.0120" localSheetId="1">[6]MEMORIAL!#REF!</definedName>
    <definedName name="STOT17.010.0120" localSheetId="2">[6]MEMORIAL!#REF!</definedName>
    <definedName name="STOT17.010.0120">[6]MEMORIAL!#REF!</definedName>
    <definedName name="STOT17.010.0120_1" localSheetId="1">[6]MEMORIAL!#REF!</definedName>
    <definedName name="STOT17.010.0120_1" localSheetId="2">[6]MEMORIAL!#REF!</definedName>
    <definedName name="STOT17.010.0120_1">[6]MEMORIAL!#REF!</definedName>
    <definedName name="STOT17.010.0150" localSheetId="1">[11]MEMORIAL!#REF!</definedName>
    <definedName name="STOT17.010.0150" localSheetId="2">[11]MEMORIAL!#REF!</definedName>
    <definedName name="STOT17.010.0150">[11]MEMORIAL!#REF!</definedName>
    <definedName name="STOT17.010.0150_1" localSheetId="1">[6]MEMORIAL!#REF!</definedName>
    <definedName name="STOT17.010.0150_1" localSheetId="2">[6]MEMORIAL!#REF!</definedName>
    <definedName name="STOT17.010.0150_1">[6]MEMORIAL!#REF!</definedName>
    <definedName name="STOT17.010.0290" localSheetId="1">[11]MEMORIAL!#REF!</definedName>
    <definedName name="STOT17.010.0290" localSheetId="2">[11]MEMORIAL!#REF!</definedName>
    <definedName name="STOT17.010.0290">[11]MEMORIAL!#REF!</definedName>
    <definedName name="STOT17.010.0290_1" localSheetId="1">[6]MEMORIAL!#REF!</definedName>
    <definedName name="STOT17.010.0290_1" localSheetId="2">[6]MEMORIAL!#REF!</definedName>
    <definedName name="STOT17.010.0290_1">[6]MEMORIAL!#REF!</definedName>
    <definedName name="STOT17.010.0350" localSheetId="1">[6]MEMORIAL!#REF!</definedName>
    <definedName name="STOT17.010.0350" localSheetId="2">[6]MEMORIAL!#REF!</definedName>
    <definedName name="STOT17.010.0350">[6]MEMORIAL!#REF!</definedName>
    <definedName name="STOT17.010.0350_1" localSheetId="1">[6]MEMORIAL!#REF!</definedName>
    <definedName name="STOT17.010.0350_1" localSheetId="2">[6]MEMORIAL!#REF!</definedName>
    <definedName name="STOT17.010.0350_1">[6]MEMORIAL!#REF!</definedName>
    <definedName name="STOT17.010.0390" localSheetId="1">[11]MEMORIAL!#REF!</definedName>
    <definedName name="STOT17.010.0390" localSheetId="2">[11]MEMORIAL!#REF!</definedName>
    <definedName name="STOT17.010.0390">[11]MEMORIAL!#REF!</definedName>
    <definedName name="STOT17.010.0390_1" localSheetId="1">[12]MEMORIAL!#REF!</definedName>
    <definedName name="STOT17.010.0390_1" localSheetId="2">[12]MEMORIAL!#REF!</definedName>
    <definedName name="STOT17.010.0390_1">[12]MEMORIAL!#REF!</definedName>
    <definedName name="STOT17.010.0437" localSheetId="1">[11]MEMORIAL!#REF!</definedName>
    <definedName name="STOT17.010.0437" localSheetId="2">[11]MEMORIAL!#REF!</definedName>
    <definedName name="STOT17.010.0437">[11]MEMORIAL!#REF!</definedName>
    <definedName name="STOT17.010.0437_1" localSheetId="1">[12]MEMORIAL!#REF!</definedName>
    <definedName name="STOT17.010.0437_1" localSheetId="2">[12]MEMORIAL!#REF!</definedName>
    <definedName name="STOT17.010.0437_1">[12]MEMORIAL!#REF!</definedName>
    <definedName name="STOT17.010.0602" localSheetId="1">[11]MEMORIAL!#REF!</definedName>
    <definedName name="STOT17.010.0602" localSheetId="2">[11]MEMORIAL!#REF!</definedName>
    <definedName name="STOT17.010.0602">[11]MEMORIAL!#REF!</definedName>
    <definedName name="STOT17.010.0602_1" localSheetId="1">[12]MEMORIAL!#REF!</definedName>
    <definedName name="STOT17.010.0602_1" localSheetId="2">[12]MEMORIAL!#REF!</definedName>
    <definedName name="STOT17.010.0602_1">[12]MEMORIAL!#REF!</definedName>
    <definedName name="STOTCOMPOS01" localSheetId="1">[11]MEMORIAL!#REF!</definedName>
    <definedName name="STOTCOMPOS01" localSheetId="2">[11]MEMORIAL!#REF!</definedName>
    <definedName name="STOTCOMPOS01">[11]MEMORIAL!#REF!</definedName>
    <definedName name="STOTCOMPOS01_1" localSheetId="1">[12]MEMORIAL!#REF!</definedName>
    <definedName name="STOTCOMPOS01_1" localSheetId="2">[12]MEMORIAL!#REF!</definedName>
    <definedName name="STOTCOMPOS01_1">[12]MEMORIAL!#REF!</definedName>
    <definedName name="Super" localSheetId="1">#REF!</definedName>
    <definedName name="Super" localSheetId="2">#REF!</definedName>
    <definedName name="Super">#REF!</definedName>
    <definedName name="tecn" localSheetId="1">#REF!</definedName>
    <definedName name="tecn" localSheetId="2">#REF!</definedName>
    <definedName name="tecn">#REF!</definedName>
    <definedName name="tecni" localSheetId="1">#REF!</definedName>
    <definedName name="tecni" localSheetId="2">#REF!</definedName>
    <definedName name="tecni">#REF!</definedName>
    <definedName name="tecnic" localSheetId="1">#REF!</definedName>
    <definedName name="tecnic" localSheetId="2">#REF!</definedName>
    <definedName name="tecnic">#REF!</definedName>
    <definedName name="TECNICA" localSheetId="1">#REF!</definedName>
    <definedName name="TECNICA" localSheetId="2">#REF!</definedName>
    <definedName name="TECNICA">#REF!</definedName>
    <definedName name="terdvvd" localSheetId="1">[6]MEMORIAL!#REF!</definedName>
    <definedName name="terdvvd" localSheetId="2">[6]MEMORIAL!#REF!</definedName>
    <definedName name="terdvvd">[6]MEMORIAL!#REF!</definedName>
    <definedName name="TERRA" localSheetId="1">#REF!</definedName>
    <definedName name="TERRA" localSheetId="2">#REF!</definedName>
    <definedName name="TERRA">#REF!</definedName>
    <definedName name="TERRA_1" localSheetId="1">#REF!</definedName>
    <definedName name="TERRA_1" localSheetId="2">#REF!</definedName>
    <definedName name="TERRA_1">#REF!</definedName>
    <definedName name="TERRAPL" localSheetId="1">#REF!</definedName>
    <definedName name="TERRAPL" localSheetId="2">#REF!</definedName>
    <definedName name="TERRAPL">#REF!</definedName>
    <definedName name="terraple" localSheetId="1">#REF!</definedName>
    <definedName name="terraple" localSheetId="2">#REF!</definedName>
    <definedName name="terraple">#REF!</definedName>
    <definedName name="terraplen" localSheetId="1">#REF!</definedName>
    <definedName name="terraplen" localSheetId="2">#REF!</definedName>
    <definedName name="terraplen">#REF!</definedName>
    <definedName name="terraplenagem" localSheetId="1">#REF!</definedName>
    <definedName name="terraplenagem" localSheetId="2">#REF!</definedName>
    <definedName name="terraplenagem">#REF!</definedName>
    <definedName name="teste" localSheetId="1">[6]MEMORIAL!#REF!</definedName>
    <definedName name="teste" localSheetId="2">[6]MEMORIAL!#REF!</definedName>
    <definedName name="teste">[6]MEMORIAL!#REF!</definedName>
    <definedName name="tot" localSheetId="1">#REF!</definedName>
    <definedName name="tot" localSheetId="2">#REF!</definedName>
    <definedName name="tot">#REF!</definedName>
    <definedName name="TOTAL" localSheetId="1">#REF!</definedName>
    <definedName name="TOTAL" localSheetId="2">#REF!</definedName>
    <definedName name="TOTAL">#REF!</definedName>
    <definedName name="totalg" localSheetId="1">#REF!</definedName>
    <definedName name="totalg" localSheetId="2">#REF!</definedName>
    <definedName name="totalg">#REF!</definedName>
    <definedName name="totalissimo" localSheetId="1">#REF!</definedName>
    <definedName name="totalissimo" localSheetId="2">#REF!</definedName>
    <definedName name="totalissimo">#REF!</definedName>
    <definedName name="TOTALMATERIAL" localSheetId="1">#REF!</definedName>
    <definedName name="TOTALMATERIAL" localSheetId="2">#REF!</definedName>
    <definedName name="TOTALMATERIAL">#REF!</definedName>
    <definedName name="TOTALMATERIAL_1" localSheetId="1">#REF!</definedName>
    <definedName name="TOTALMATERIAL_1" localSheetId="2">#REF!</definedName>
    <definedName name="TOTALMATERIAL_1">#REF!</definedName>
    <definedName name="TOTALSERVIÇO" localSheetId="1">'[14]Serviços Água'!#REF!</definedName>
    <definedName name="TOTALSERVIÇO" localSheetId="2">'[14]Serviços Água'!#REF!</definedName>
    <definedName name="TOTALSERVIÇO">'[14]Serviços Água'!#REF!</definedName>
    <definedName name="TOTALSERVIÇO_1" localSheetId="1">#REF!</definedName>
    <definedName name="TOTALSERVIÇO_1" localSheetId="2">#REF!</definedName>
    <definedName name="TOTALSERVIÇO_1">#REF!</definedName>
    <definedName name="totaltotal" localSheetId="1">#REF!</definedName>
    <definedName name="totaltotal" localSheetId="2">#REF!</definedName>
    <definedName name="totaltotal">#REF!</definedName>
    <definedName name="TOTFASE" localSheetId="1">'[14]Serviços Água'!#REF!</definedName>
    <definedName name="TOTFASE" localSheetId="2">'[14]Serviços Água'!#REF!</definedName>
    <definedName name="TOTFASE">'[14]Serviços Água'!#REF!</definedName>
    <definedName name="TOTFASE_1" localSheetId="1">'[7]Rede de Distribuição de Água'!#REF!</definedName>
    <definedName name="TOTFASE_1" localSheetId="2">'[7]Rede de Distribuição de Água'!#REF!</definedName>
    <definedName name="TOTFASE_1">'[7]Rede de Distribuição de Água'!#REF!</definedName>
    <definedName name="TOTFASE_5" localSheetId="1">'[7]Rede de Distribuição de Água'!#REF!</definedName>
    <definedName name="TOTFASE_5" localSheetId="2">'[7]Rede de Distribuição de Água'!#REF!</definedName>
    <definedName name="TOTFASE_5">'[7]Rede de Distribuição de Água'!#REF!</definedName>
    <definedName name="TOTFASE_6" localSheetId="1">'[7]Rede de Distribuição de Água'!#REF!</definedName>
    <definedName name="TOTFASE_6" localSheetId="2">'[7]Rede de Distribuição de Água'!#REF!</definedName>
    <definedName name="TOTFASE_6">'[7]Rede de Distribuição de Água'!#REF!</definedName>
    <definedName name="tt" localSheetId="1">#REF!</definedName>
    <definedName name="tt" localSheetId="2">#REF!</definedName>
    <definedName name="tt">#REF!</definedName>
    <definedName name="ttt" localSheetId="1">[6]MEMORIAL!#REF!</definedName>
    <definedName name="ttt" localSheetId="2">[6]MEMORIAL!#REF!</definedName>
    <definedName name="ttt">[6]MEMORIAL!#REF!</definedName>
    <definedName name="tttt" localSheetId="1">[6]MEMORIAL!#REF!</definedName>
    <definedName name="tttt" localSheetId="2">[6]MEMORIAL!#REF!</definedName>
    <definedName name="tttt">[6]MEMORIAL!#REF!</definedName>
    <definedName name="tttttt" localSheetId="1">[6]MEMORIAL!#REF!</definedName>
    <definedName name="tttttt" localSheetId="2">[6]MEMORIAL!#REF!</definedName>
    <definedName name="tttttt">[6]MEMORIAL!#REF!</definedName>
    <definedName name="ttttttt" localSheetId="1">[13]MEMORIAL!#REF!</definedName>
    <definedName name="ttttttt" localSheetId="2">[13]MEMORIAL!#REF!</definedName>
    <definedName name="ttttttt">[13]MEMORIAL!#REF!</definedName>
    <definedName name="um" localSheetId="1">'[4]BAIXO GUANDU ITAIMBE'!#REF!</definedName>
    <definedName name="um" localSheetId="2">'[4]BAIXO GUANDU ITAIMBE'!#REF!</definedName>
    <definedName name="um">'[4]BAIXO GUANDU ITAIMBE'!#REF!</definedName>
    <definedName name="VAA" localSheetId="1">#REF!</definedName>
    <definedName name="VAA" localSheetId="2">#REF!</definedName>
    <definedName name="VAA">#REF!</definedName>
    <definedName name="VAA_1" localSheetId="1">#REF!</definedName>
    <definedName name="VAA_1" localSheetId="2">#REF!</definedName>
    <definedName name="VAA_1">#REF!</definedName>
    <definedName name="VALOR_ADITIVO" localSheetId="1">#REF!</definedName>
    <definedName name="VALOR_ADITIVO" localSheetId="2">#REF!</definedName>
    <definedName name="VALOR_ADITIVO">#REF!</definedName>
    <definedName name="valor_adtidivo" localSheetId="1">#REF!</definedName>
    <definedName name="valor_adtidivo" localSheetId="2">#REF!</definedName>
    <definedName name="valor_adtidivo">#REF!</definedName>
    <definedName name="valor_cont" localSheetId="1">#REF!</definedName>
    <definedName name="valor_cont" localSheetId="2">#REF!</definedName>
    <definedName name="valor_cont">#REF!</definedName>
    <definedName name="valor_contr" localSheetId="1">#REF!</definedName>
    <definedName name="valor_contr" localSheetId="2">#REF!</definedName>
    <definedName name="valor_contr">#REF!</definedName>
    <definedName name="VALOR_CONTRATO" localSheetId="1">#REF!</definedName>
    <definedName name="VALOR_CONTRATO" localSheetId="2">#REF!</definedName>
    <definedName name="VALOR_CONTRATO">#REF!</definedName>
    <definedName name="valoraditi" localSheetId="1">#REF!</definedName>
    <definedName name="valoraditi" localSheetId="2">#REF!</definedName>
    <definedName name="valoraditi">#REF!</definedName>
    <definedName name="valoraditivo" localSheetId="1">#REF!</definedName>
    <definedName name="valoraditivo" localSheetId="2">#REF!</definedName>
    <definedName name="valoraditivo">#REF!</definedName>
    <definedName name="valorcon" localSheetId="1">#REF!</definedName>
    <definedName name="valorcon" localSheetId="2">#REF!</definedName>
    <definedName name="valorcon">#REF!</definedName>
    <definedName name="valorcontrato" localSheetId="1">#REF!</definedName>
    <definedName name="valorcontrato" localSheetId="2">#REF!</definedName>
    <definedName name="valorcontrato">#REF!</definedName>
    <definedName name="VAT" localSheetId="1">[5]MEMORIAL!#REF!</definedName>
    <definedName name="VAT" localSheetId="2">[5]MEMORIAL!#REF!</definedName>
    <definedName name="VAT">[5]MEMORIAL!#REF!</definedName>
    <definedName name="VAT_1" localSheetId="1">[6]MEMORIAL!#REF!</definedName>
    <definedName name="VAT_1" localSheetId="2">[6]MEMORIAL!#REF!</definedName>
    <definedName name="VAT_1">[6]MEMORIAL!#REF!</definedName>
    <definedName name="VBF" localSheetId="1">#REF!</definedName>
    <definedName name="VBF" localSheetId="2">#REF!</definedName>
    <definedName name="VBF">#REF!</definedName>
    <definedName name="VBF_1" localSheetId="1">#REF!</definedName>
    <definedName name="VBF_1" localSheetId="2">#REF!</definedName>
    <definedName name="VBF_1">#REF!</definedName>
    <definedName name="ve" localSheetId="1">#REF!</definedName>
    <definedName name="ve" localSheetId="2">#REF!</definedName>
    <definedName name="ve">#REF!</definedName>
    <definedName name="ve_1" localSheetId="1">#REF!</definedName>
    <definedName name="ve_1" localSheetId="2">#REF!</definedName>
    <definedName name="ve_1">#REF!</definedName>
    <definedName name="VE1_1" localSheetId="1">#REF!</definedName>
    <definedName name="VE1_1" localSheetId="2">#REF!</definedName>
    <definedName name="VE1_1">#REF!</definedName>
    <definedName name="VEC" localSheetId="1">#REF!</definedName>
    <definedName name="VEC" localSheetId="2">#REF!</definedName>
    <definedName name="VEC">#REF!</definedName>
    <definedName name="VO" localSheetId="1">#REF!</definedName>
    <definedName name="VO" localSheetId="2">#REF!</definedName>
    <definedName name="VO">#REF!</definedName>
    <definedName name="VO_1" localSheetId="1">#REF!</definedName>
    <definedName name="VO_1" localSheetId="2">#REF!</definedName>
    <definedName name="VO_1">#REF!</definedName>
    <definedName name="VO1_1" localSheetId="1">[1]MEMORIAL!#REF!</definedName>
    <definedName name="VO1_1" localSheetId="2">[1]MEMORIAL!#REF!</definedName>
    <definedName name="VO1_1">[1]MEMORIAL!#REF!</definedName>
    <definedName name="VOC" localSheetId="1">#REF!</definedName>
    <definedName name="VOC" localSheetId="2">#REF!</definedName>
    <definedName name="VOC">#REF!</definedName>
    <definedName name="Vol_Estrutural" localSheetId="1">[5]MEMORIAL!#REF!</definedName>
    <definedName name="Vol_Estrutural" localSheetId="2">[5]MEMORIAL!#REF!</definedName>
    <definedName name="Vol_Estrutural">[5]MEMORIAL!#REF!</definedName>
    <definedName name="Vol_Estrutural_1" localSheetId="1">[12]MEMORIAL!#REF!</definedName>
    <definedName name="Vol_Estrutural_1" localSheetId="2">[12]MEMORIAL!#REF!</definedName>
    <definedName name="Vol_Estrutural_1">[12]MEMORIAL!#REF!</definedName>
    <definedName name="VOLCON" localSheetId="1">[5]MEMORIAL!#REF!</definedName>
    <definedName name="VOLCON" localSheetId="2">[5]MEMORIAL!#REF!</definedName>
    <definedName name="VOLCON">[5]MEMORIAL!#REF!</definedName>
    <definedName name="VOLCON_1" localSheetId="1">[5]MEMORIAL!#REF!</definedName>
    <definedName name="VOLCON_1" localSheetId="2">[5]MEMORIAL!#REF!</definedName>
    <definedName name="VOLCON_1">[5]MEMORIAL!#REF!</definedName>
    <definedName name="VOLCONC" localSheetId="1">[11]MEMORIAL!#REF!</definedName>
    <definedName name="VOLCONC" localSheetId="2">[11]MEMORIAL!#REF!</definedName>
    <definedName name="VOLCONC">[11]MEMORIAL!#REF!</definedName>
    <definedName name="VOLCONC_1" localSheetId="1">[12]MEMORIAL!#REF!</definedName>
    <definedName name="VOLCONC_1" localSheetId="2">[12]MEMORIAL!#REF!</definedName>
    <definedName name="VOLCONC_1">[12]MEMORIAL!#REF!</definedName>
    <definedName name="vr" localSheetId="1">#REF!</definedName>
    <definedName name="vr" localSheetId="2">#REF!</definedName>
    <definedName name="vr">#REF!</definedName>
    <definedName name="VR_1" localSheetId="1">#REF!</definedName>
    <definedName name="VR_1" localSheetId="2">#REF!</definedName>
    <definedName name="VR_1">#REF!</definedName>
    <definedName name="VRC" localSheetId="1">#REF!</definedName>
    <definedName name="VRC" localSheetId="2">#REF!</definedName>
    <definedName name="VRC">#REF!</definedName>
    <definedName name="VTE" localSheetId="1">[5]MEMORIAL!#REF!</definedName>
    <definedName name="VTE" localSheetId="2">[5]MEMORIAL!#REF!</definedName>
    <definedName name="VTE">[5]MEMORIAL!#REF!</definedName>
    <definedName name="VTE_1" localSheetId="1">[6]MEMORIAL!#REF!</definedName>
    <definedName name="VTE_1" localSheetId="2">[6]MEMORIAL!#REF!</definedName>
    <definedName name="VTE_1">[6]MEMORIAL!#REF!</definedName>
    <definedName name="weew" localSheetId="1">#REF!</definedName>
    <definedName name="weew" localSheetId="2">#REF!</definedName>
    <definedName name="weew">#REF!</definedName>
    <definedName name="wewe" localSheetId="1">#REF!</definedName>
    <definedName name="wewe" localSheetId="2">#REF!</definedName>
    <definedName name="wewe">#REF!</definedName>
    <definedName name="wewew" localSheetId="1">#REF!</definedName>
    <definedName name="wewew" localSheetId="2">#REF!</definedName>
    <definedName name="wewew">#REF!</definedName>
    <definedName name="ww" localSheetId="1">#REF!</definedName>
    <definedName name="ww" localSheetId="2">#REF!</definedName>
    <definedName name="ww">#REF!</definedName>
    <definedName name="X">("$#REF!.$A$1:$H$65204~$#REF!.$A$1:$AMJ$14)))))))")</definedName>
    <definedName name="xasd" localSheetId="1">#REF!</definedName>
    <definedName name="xasd" localSheetId="2">#REF!</definedName>
    <definedName name="xasd">#REF!</definedName>
    <definedName name="xc" localSheetId="1">[11]MEMORIAL!#REF!</definedName>
    <definedName name="xc" localSheetId="2">[11]MEMORIAL!#REF!</definedName>
    <definedName name="xc">[11]MEMORIAL!#REF!</definedName>
    <definedName name="XS">("$#REF!.$A$1:$H$65207~$#REF!.$A$1:$AMJ$14)))))))")</definedName>
    <definedName name="XSS">("$#REF!.$A$1:$H$65204~$#REF!.$A$1:$AMJ$14)))))))")</definedName>
    <definedName name="Z" localSheetId="1">#REF!</definedName>
    <definedName name="Z" localSheetId="2">#REF!</definedName>
    <definedName name="Z">#REF!</definedName>
    <definedName name="ZA" localSheetId="1">#REF!</definedName>
    <definedName name="ZA" localSheetId="2">#REF!</definedName>
    <definedName name="Z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73" i="10" l="1"/>
  <c r="AN273" i="10" s="1"/>
  <c r="AN274" i="10" s="1"/>
  <c r="AS274" i="10"/>
  <c r="AA273" i="10"/>
  <c r="Y273" i="10"/>
  <c r="Z273" i="10" s="1"/>
  <c r="AG273" i="10" l="1"/>
  <c r="AG274" i="10" s="1"/>
  <c r="AH273" i="10"/>
  <c r="AH274" i="10" s="1"/>
  <c r="AO273" i="10"/>
  <c r="AO274" i="10" s="1"/>
  <c r="AP273" i="10"/>
  <c r="AP274" i="10" s="1"/>
  <c r="AQ273" i="10"/>
  <c r="AQ274" i="10" s="1"/>
  <c r="AJ273" i="10"/>
  <c r="AJ274" i="10" s="1"/>
  <c r="AR273" i="10"/>
  <c r="AR274" i="10" s="1"/>
  <c r="AU273" i="10"/>
  <c r="AI273" i="10"/>
  <c r="AI274" i="10" s="1"/>
  <c r="AC273" i="10"/>
  <c r="AC274" i="10" s="1"/>
  <c r="AK273" i="10"/>
  <c r="AK274" i="10" s="1"/>
  <c r="AD273" i="10"/>
  <c r="AD274" i="10" s="1"/>
  <c r="AL273" i="10"/>
  <c r="AL274" i="10" s="1"/>
  <c r="AE273" i="10"/>
  <c r="AE274" i="10" s="1"/>
  <c r="AM273" i="10"/>
  <c r="AM274" i="10" s="1"/>
  <c r="AF273" i="10"/>
  <c r="AF274" i="10" s="1"/>
  <c r="AU274" i="10" l="1"/>
  <c r="AT273" i="10"/>
  <c r="AS258" i="10"/>
  <c r="AT274" i="10" l="1"/>
  <c r="AV273" i="10"/>
  <c r="AV274" i="10" s="1"/>
  <c r="AU282" i="10" s="1"/>
  <c r="AX284" i="10" s="1"/>
  <c r="Z253" i="10" l="1"/>
  <c r="Z252" i="10"/>
  <c r="AA252" i="10" s="1"/>
  <c r="Z251" i="10"/>
  <c r="Z250" i="10"/>
  <c r="Z249" i="10"/>
  <c r="Z248" i="10"/>
  <c r="AA248" i="10" s="1"/>
  <c r="Z247" i="10"/>
  <c r="Z246" i="10"/>
  <c r="Z245" i="10"/>
  <c r="Z244" i="10"/>
  <c r="AA244" i="10" s="1"/>
  <c r="Z243" i="10"/>
  <c r="Z242" i="10"/>
  <c r="Z241" i="10"/>
  <c r="Z240" i="10"/>
  <c r="AA240" i="10" s="1"/>
  <c r="Z239" i="10"/>
  <c r="Z238" i="10"/>
  <c r="Z237" i="10"/>
  <c r="AA253" i="10"/>
  <c r="AA251" i="10"/>
  <c r="AA250" i="10"/>
  <c r="AA249" i="10"/>
  <c r="AA247" i="10"/>
  <c r="AA246" i="10"/>
  <c r="AA245" i="10"/>
  <c r="AA243" i="10"/>
  <c r="AA242" i="10"/>
  <c r="AA241" i="10"/>
  <c r="AA239" i="10"/>
  <c r="AA238" i="10"/>
  <c r="AA237" i="10"/>
  <c r="Z236" i="10"/>
  <c r="Y253" i="10"/>
  <c r="Y252" i="10"/>
  <c r="Y251" i="10"/>
  <c r="Y250" i="10"/>
  <c r="Y249" i="10"/>
  <c r="Y248" i="10"/>
  <c r="Y247" i="10"/>
  <c r="Y246" i="10"/>
  <c r="Y245" i="10"/>
  <c r="Y244" i="10"/>
  <c r="Y243" i="10"/>
  <c r="Y242" i="10"/>
  <c r="Y241" i="10"/>
  <c r="Y240" i="10"/>
  <c r="Y239" i="10"/>
  <c r="Y238" i="10"/>
  <c r="Y237" i="10"/>
  <c r="Y236" i="10"/>
  <c r="AX283" i="10"/>
  <c r="Y263" i="10"/>
  <c r="AA97" i="10" l="1"/>
  <c r="AC97" i="10" s="1"/>
  <c r="AC215" i="10"/>
  <c r="AT252" i="10" l="1"/>
  <c r="AT249" i="10"/>
  <c r="AT248" i="10"/>
  <c r="AT247" i="10"/>
  <c r="AT246" i="10"/>
  <c r="AT245" i="10"/>
  <c r="AT244" i="10"/>
  <c r="AT235" i="10"/>
  <c r="AT231" i="10"/>
  <c r="AT230" i="10"/>
  <c r="AT229" i="10"/>
  <c r="AT227" i="10"/>
  <c r="AT226" i="10"/>
  <c r="AT225" i="10"/>
  <c r="AT224" i="10"/>
  <c r="AT223" i="10"/>
  <c r="AT222" i="10"/>
  <c r="AT221" i="10"/>
  <c r="AT220" i="10"/>
  <c r="AT219" i="10"/>
  <c r="AT218" i="10"/>
  <c r="AT217" i="10"/>
  <c r="AT216" i="10"/>
  <c r="AT212" i="10"/>
  <c r="AT211" i="10"/>
  <c r="AT210" i="10"/>
  <c r="AT209" i="10"/>
  <c r="AT208" i="10"/>
  <c r="AT207" i="10"/>
  <c r="AT206" i="10"/>
  <c r="AT205" i="10"/>
  <c r="AT204" i="10"/>
  <c r="AT203" i="10"/>
  <c r="AT202" i="10"/>
  <c r="AT198" i="10"/>
  <c r="AT197" i="10"/>
  <c r="AT196" i="10"/>
  <c r="AT195" i="10"/>
  <c r="AT194" i="10"/>
  <c r="AT193" i="10"/>
  <c r="AT192" i="10"/>
  <c r="AT191" i="10"/>
  <c r="AT190" i="10"/>
  <c r="AT186" i="10"/>
  <c r="AT185" i="10"/>
  <c r="AT184" i="10"/>
  <c r="AT183" i="10"/>
  <c r="AT182" i="10"/>
  <c r="AT181" i="10"/>
  <c r="AT180" i="10"/>
  <c r="AT179" i="10"/>
  <c r="AT178" i="10"/>
  <c r="AT177" i="10"/>
  <c r="AT176" i="10"/>
  <c r="AT175" i="10"/>
  <c r="AT174" i="10"/>
  <c r="AT173" i="10"/>
  <c r="AT172" i="10"/>
  <c r="AT171" i="10"/>
  <c r="AT170" i="10"/>
  <c r="AT169" i="10"/>
  <c r="AT168" i="10"/>
  <c r="AT167" i="10"/>
  <c r="AT166" i="10"/>
  <c r="AT165" i="10"/>
  <c r="AT164" i="10"/>
  <c r="AT163" i="10"/>
  <c r="AT162" i="10"/>
  <c r="AT161" i="10"/>
  <c r="AT160" i="10"/>
  <c r="AT159" i="10"/>
  <c r="AT158" i="10"/>
  <c r="AT157" i="10"/>
  <c r="AT156" i="10"/>
  <c r="AT155" i="10"/>
  <c r="AT154" i="10"/>
  <c r="AT153" i="10"/>
  <c r="AT152" i="10"/>
  <c r="AT151" i="10"/>
  <c r="AT150" i="10"/>
  <c r="AT149" i="10"/>
  <c r="AT148" i="10"/>
  <c r="AT147" i="10"/>
  <c r="AT146" i="10"/>
  <c r="AT145" i="10"/>
  <c r="AT144" i="10"/>
  <c r="AT143" i="10"/>
  <c r="AT142" i="10"/>
  <c r="AT138" i="10"/>
  <c r="AT137" i="10"/>
  <c r="AT136" i="10"/>
  <c r="AT135" i="10"/>
  <c r="AT134" i="10"/>
  <c r="AT132" i="10"/>
  <c r="AT131" i="10"/>
  <c r="AT130" i="10"/>
  <c r="AT129" i="10"/>
  <c r="AT128" i="10"/>
  <c r="AT127" i="10"/>
  <c r="AT124" i="10"/>
  <c r="AT123" i="10"/>
  <c r="AT122" i="10"/>
  <c r="AT121" i="10"/>
  <c r="AT120" i="10"/>
  <c r="AT119" i="10"/>
  <c r="AT118" i="10"/>
  <c r="AT114" i="10"/>
  <c r="AT113" i="10"/>
  <c r="AT112" i="10"/>
  <c r="AT110" i="10"/>
  <c r="AT109" i="10"/>
  <c r="AT108" i="10"/>
  <c r="AT104" i="10"/>
  <c r="AT103" i="10"/>
  <c r="AT102" i="10"/>
  <c r="AT101" i="10"/>
  <c r="AT93" i="10"/>
  <c r="AT92" i="10"/>
  <c r="AT87" i="10"/>
  <c r="AT86" i="10"/>
  <c r="AT85" i="10"/>
  <c r="AT84" i="10"/>
  <c r="AT76" i="10"/>
  <c r="AT74" i="10"/>
  <c r="AT73" i="10"/>
  <c r="AT72" i="10"/>
  <c r="AT71" i="10"/>
  <c r="AT70" i="10"/>
  <c r="AT65" i="10"/>
  <c r="AT63" i="10"/>
  <c r="AT62" i="10"/>
  <c r="AT61" i="10"/>
  <c r="AT57" i="10"/>
  <c r="AT56" i="10"/>
  <c r="AT55" i="10"/>
  <c r="AT53" i="10"/>
  <c r="AT52" i="10"/>
  <c r="AT51" i="10"/>
  <c r="AT47" i="10"/>
  <c r="AT43" i="10"/>
  <c r="AT42" i="10"/>
  <c r="AT41" i="10"/>
  <c r="AT40" i="10"/>
  <c r="AT35" i="10"/>
  <c r="AT33" i="10"/>
  <c r="AT27" i="10"/>
  <c r="AT22" i="10"/>
  <c r="AT21" i="10"/>
  <c r="AT13" i="10"/>
  <c r="AU275" i="10"/>
  <c r="AU279" i="10"/>
  <c r="AS187" i="10" l="1"/>
  <c r="AS139" i="10"/>
  <c r="AS88" i="10"/>
  <c r="AS266" i="10"/>
  <c r="AS265" i="10"/>
  <c r="AS264" i="10"/>
  <c r="AS263" i="10"/>
  <c r="AS259" i="10"/>
  <c r="AS257" i="10"/>
  <c r="AS253" i="10"/>
  <c r="AT253" i="10" s="1"/>
  <c r="AS252" i="10"/>
  <c r="AS251" i="10"/>
  <c r="AT251" i="10" s="1"/>
  <c r="AS250" i="10"/>
  <c r="AT250" i="10" s="1"/>
  <c r="AS249" i="10"/>
  <c r="AS248" i="10"/>
  <c r="AS247" i="10"/>
  <c r="AS246" i="10"/>
  <c r="AS245" i="10"/>
  <c r="AS244" i="10"/>
  <c r="AS243" i="10"/>
  <c r="AT243" i="10" s="1"/>
  <c r="AS242" i="10"/>
  <c r="AT242" i="10" s="1"/>
  <c r="AS241" i="10"/>
  <c r="AT241" i="10" s="1"/>
  <c r="AS240" i="10"/>
  <c r="AT240" i="10" s="1"/>
  <c r="AS239" i="10"/>
  <c r="AT239" i="10" s="1"/>
  <c r="AS238" i="10"/>
  <c r="AT238" i="10" s="1"/>
  <c r="AS237" i="10"/>
  <c r="AT237" i="10" s="1"/>
  <c r="AS236" i="10"/>
  <c r="AT236" i="10" s="1"/>
  <c r="AS235" i="10"/>
  <c r="AS231" i="10"/>
  <c r="AS230" i="10"/>
  <c r="AS229" i="10"/>
  <c r="AS228" i="10"/>
  <c r="AT228" i="10" s="1"/>
  <c r="AS227" i="10"/>
  <c r="AS226" i="10"/>
  <c r="AS225" i="10"/>
  <c r="AS224" i="10"/>
  <c r="AS223" i="10"/>
  <c r="AS222" i="10"/>
  <c r="AS221" i="10"/>
  <c r="AS220" i="10"/>
  <c r="AS219" i="10"/>
  <c r="AS218" i="10"/>
  <c r="AS217" i="10"/>
  <c r="AS216" i="10"/>
  <c r="AS212" i="10"/>
  <c r="AS211" i="10"/>
  <c r="AS210" i="10"/>
  <c r="AS209" i="10"/>
  <c r="AS208" i="10"/>
  <c r="AS207" i="10"/>
  <c r="AS206" i="10"/>
  <c r="AS205" i="10"/>
  <c r="AS204" i="10"/>
  <c r="AS203" i="10"/>
  <c r="AS202" i="10"/>
  <c r="AS198" i="10"/>
  <c r="AS197" i="10"/>
  <c r="AS196" i="10"/>
  <c r="AS195" i="10"/>
  <c r="AS194" i="10"/>
  <c r="AS193" i="10"/>
  <c r="AS192" i="10"/>
  <c r="AS191" i="10"/>
  <c r="AS190" i="10"/>
  <c r="AS186" i="10"/>
  <c r="AS185" i="10"/>
  <c r="AS184" i="10"/>
  <c r="AS183" i="10"/>
  <c r="AS182" i="10"/>
  <c r="AS181" i="10"/>
  <c r="AS180" i="10"/>
  <c r="AS179" i="10"/>
  <c r="AS178" i="10"/>
  <c r="AS177" i="10"/>
  <c r="AS176" i="10"/>
  <c r="AS175" i="10"/>
  <c r="AS174" i="10"/>
  <c r="AS173" i="10"/>
  <c r="AS172" i="10"/>
  <c r="AS171" i="10"/>
  <c r="AS170" i="10"/>
  <c r="AS169" i="10"/>
  <c r="AS168" i="10"/>
  <c r="AS167" i="10"/>
  <c r="AS166" i="10"/>
  <c r="AS165" i="10"/>
  <c r="AS164" i="10"/>
  <c r="AS163" i="10"/>
  <c r="AS162" i="10"/>
  <c r="AS161" i="10"/>
  <c r="AS160" i="10"/>
  <c r="AS159" i="10"/>
  <c r="AS158" i="10"/>
  <c r="AS157" i="10"/>
  <c r="AS156" i="10"/>
  <c r="AS155" i="10"/>
  <c r="AS154" i="10"/>
  <c r="AS153" i="10"/>
  <c r="AS152" i="10"/>
  <c r="AS151" i="10"/>
  <c r="AS150" i="10"/>
  <c r="AS149" i="10"/>
  <c r="AS148" i="10"/>
  <c r="AS147" i="10"/>
  <c r="AS146" i="10"/>
  <c r="AS145" i="10"/>
  <c r="AS144" i="10"/>
  <c r="AS143" i="10"/>
  <c r="AS142" i="10"/>
  <c r="AS138" i="10"/>
  <c r="AS137" i="10"/>
  <c r="AS136" i="10"/>
  <c r="AS135" i="10"/>
  <c r="AS134" i="10"/>
  <c r="AS133" i="10"/>
  <c r="AS132" i="10"/>
  <c r="AS131" i="10"/>
  <c r="AS130" i="10"/>
  <c r="AS129" i="10"/>
  <c r="AS128" i="10"/>
  <c r="AS127" i="10"/>
  <c r="AS126" i="10"/>
  <c r="AS125" i="10"/>
  <c r="AS124" i="10"/>
  <c r="AS123" i="10"/>
  <c r="AS122" i="10"/>
  <c r="AS121" i="10"/>
  <c r="AS120" i="10"/>
  <c r="AS119" i="10"/>
  <c r="AS118" i="10"/>
  <c r="AS114" i="10"/>
  <c r="AS113" i="10"/>
  <c r="AS112" i="10"/>
  <c r="AS111" i="10"/>
  <c r="AT111" i="10" s="1"/>
  <c r="AS110" i="10"/>
  <c r="AS109" i="10"/>
  <c r="AS108" i="10"/>
  <c r="AS104" i="10"/>
  <c r="AS103" i="10"/>
  <c r="AS102" i="10"/>
  <c r="AS101" i="10"/>
  <c r="AS97" i="10"/>
  <c r="AS93" i="10"/>
  <c r="AS92" i="10"/>
  <c r="AS91" i="10"/>
  <c r="AS94" i="10" s="1"/>
  <c r="AS87" i="10"/>
  <c r="AS86" i="10"/>
  <c r="AS85" i="10"/>
  <c r="AS84" i="10"/>
  <c r="AS80" i="10"/>
  <c r="AT80" i="10" s="1"/>
  <c r="AS79" i="10"/>
  <c r="AT79" i="10" s="1"/>
  <c r="AS78" i="10"/>
  <c r="AT78" i="10" s="1"/>
  <c r="AS77" i="10"/>
  <c r="AT77" i="10" s="1"/>
  <c r="AS76" i="10"/>
  <c r="AS75" i="10"/>
  <c r="AT75" i="10" s="1"/>
  <c r="AS74" i="10"/>
  <c r="AS73" i="10"/>
  <c r="AS72" i="10"/>
  <c r="AS71" i="10"/>
  <c r="AS70" i="10"/>
  <c r="AS69" i="10"/>
  <c r="AS65" i="10"/>
  <c r="AS64" i="10"/>
  <c r="AS63" i="10"/>
  <c r="AS62" i="10"/>
  <c r="AS61" i="10"/>
  <c r="AS57" i="10"/>
  <c r="AS56" i="10"/>
  <c r="AS55" i="10"/>
  <c r="AS54" i="10"/>
  <c r="AS53" i="10"/>
  <c r="AS52" i="10"/>
  <c r="AS51" i="10"/>
  <c r="AS47" i="10"/>
  <c r="AS46" i="10"/>
  <c r="AS45" i="10"/>
  <c r="AS44" i="10"/>
  <c r="AS43" i="10"/>
  <c r="AS42" i="10"/>
  <c r="AS41" i="10"/>
  <c r="AS40" i="10"/>
  <c r="AS36" i="10"/>
  <c r="AS35" i="10"/>
  <c r="AS34" i="10"/>
  <c r="AS33" i="10"/>
  <c r="AS29" i="10"/>
  <c r="AS28" i="10"/>
  <c r="AS27" i="10"/>
  <c r="AS26" i="10"/>
  <c r="AS25" i="10"/>
  <c r="AS24" i="10"/>
  <c r="AS23" i="10"/>
  <c r="AS22" i="10"/>
  <c r="AS21" i="10"/>
  <c r="AS13" i="10"/>
  <c r="AS14" i="10"/>
  <c r="AS15" i="10"/>
  <c r="AS16" i="10"/>
  <c r="AS17" i="10"/>
  <c r="AS12" i="10"/>
  <c r="Z111" i="10"/>
  <c r="Z75" i="10"/>
  <c r="Z74" i="10"/>
  <c r="Z79" i="10"/>
  <c r="Z78" i="10"/>
  <c r="Z77" i="10"/>
  <c r="Z258" i="10"/>
  <c r="Z257" i="10"/>
  <c r="AA152" i="10"/>
  <c r="AA150" i="10"/>
  <c r="Y91" i="10"/>
  <c r="AS260" i="10" l="1"/>
  <c r="AS81" i="10"/>
  <c r="AS254" i="10"/>
  <c r="AS115" i="10"/>
  <c r="AV271" i="10"/>
  <c r="AV234" i="10" l="1"/>
  <c r="AV255" i="10"/>
  <c r="AV233" i="10"/>
  <c r="AV214" i="10"/>
  <c r="AV215" i="10"/>
  <c r="AV201" i="10"/>
  <c r="AV200" i="10"/>
  <c r="AV95" i="10"/>
  <c r="AV99" i="10"/>
  <c r="AV100" i="10"/>
  <c r="AV106" i="10"/>
  <c r="AV107" i="10"/>
  <c r="AV116" i="10"/>
  <c r="AV117" i="10"/>
  <c r="AA78" i="10" l="1"/>
  <c r="AA79" i="10"/>
  <c r="AA80" i="10"/>
  <c r="AA77" i="10"/>
  <c r="AR55" i="10" l="1"/>
  <c r="AR61" i="10"/>
  <c r="AR109" i="10"/>
  <c r="AR177" i="10"/>
  <c r="AR179" i="10"/>
  <c r="AR257" i="10"/>
  <c r="AR266" i="10"/>
  <c r="Z198" i="10"/>
  <c r="Z197" i="10"/>
  <c r="Z195" i="10"/>
  <c r="AA195" i="10" s="1"/>
  <c r="Z194" i="10"/>
  <c r="AA184" i="10"/>
  <c r="AA183" i="10"/>
  <c r="AA182" i="10"/>
  <c r="AA186" i="10"/>
  <c r="AA181" i="10"/>
  <c r="AA154" i="10"/>
  <c r="AA155" i="10"/>
  <c r="AA156" i="10"/>
  <c r="AA157" i="10"/>
  <c r="AA158" i="10"/>
  <c r="AA159" i="10"/>
  <c r="AA160" i="10"/>
  <c r="AA161" i="10"/>
  <c r="AA162" i="10"/>
  <c r="AA163" i="10"/>
  <c r="AA164" i="10"/>
  <c r="AA165" i="10"/>
  <c r="AA166" i="10"/>
  <c r="AA167" i="10"/>
  <c r="AA168" i="10"/>
  <c r="AA169" i="10"/>
  <c r="AA170" i="10"/>
  <c r="AA171" i="10"/>
  <c r="AA172" i="10"/>
  <c r="AA173" i="10"/>
  <c r="AA174" i="10"/>
  <c r="AA175" i="10"/>
  <c r="AA176" i="10"/>
  <c r="AA177" i="10"/>
  <c r="AA153" i="10"/>
  <c r="AA149" i="10"/>
  <c r="AA148" i="10"/>
  <c r="AA147" i="10"/>
  <c r="AA146" i="10"/>
  <c r="AA145" i="10"/>
  <c r="AA144" i="10"/>
  <c r="AA87" i="10"/>
  <c r="AA76" i="10"/>
  <c r="AA75" i="10"/>
  <c r="AA74" i="10"/>
  <c r="AA73" i="10"/>
  <c r="AA72" i="10"/>
  <c r="AA71" i="10"/>
  <c r="Z266" i="10"/>
  <c r="Y231" i="10"/>
  <c r="Z231" i="10" s="1"/>
  <c r="AA231" i="10" s="1"/>
  <c r="Y230" i="10"/>
  <c r="Z230" i="10" s="1"/>
  <c r="AA230" i="10" s="1"/>
  <c r="Y229" i="10"/>
  <c r="Z229" i="10" s="1"/>
  <c r="AA229" i="10" s="1"/>
  <c r="Y228" i="10"/>
  <c r="Z228" i="10" s="1"/>
  <c r="AA228" i="10" s="1"/>
  <c r="Y223" i="10"/>
  <c r="Z223" i="10" s="1"/>
  <c r="AA223" i="10" s="1"/>
  <c r="Y224" i="10"/>
  <c r="Z224" i="10" s="1"/>
  <c r="AA224" i="10" s="1"/>
  <c r="Y225" i="10"/>
  <c r="Z225" i="10" s="1"/>
  <c r="AA225" i="10" s="1"/>
  <c r="Y222" i="10"/>
  <c r="Z222" i="10" s="1"/>
  <c r="AA222" i="10" s="1"/>
  <c r="Y203" i="10"/>
  <c r="Y204" i="10"/>
  <c r="Y205" i="10"/>
  <c r="Y206" i="10"/>
  <c r="Y207" i="10"/>
  <c r="Y208" i="10"/>
  <c r="Y209" i="10"/>
  <c r="Y210" i="10"/>
  <c r="Y211" i="10"/>
  <c r="Y212" i="10"/>
  <c r="Y202" i="10"/>
  <c r="Y198" i="10"/>
  <c r="Y197" i="10"/>
  <c r="Y196" i="10"/>
  <c r="Z196" i="10" s="1"/>
  <c r="AA196" i="10" s="1"/>
  <c r="Y195" i="10"/>
  <c r="Y194" i="10"/>
  <c r="Y191" i="10"/>
  <c r="Z191" i="10" s="1"/>
  <c r="AA191" i="10" s="1"/>
  <c r="Y192" i="10"/>
  <c r="Z192" i="10" s="1"/>
  <c r="AA192" i="10" s="1"/>
  <c r="Y193" i="10"/>
  <c r="Z193" i="10" s="1"/>
  <c r="AA193" i="10" s="1"/>
  <c r="Y190" i="10"/>
  <c r="Z190" i="10" s="1"/>
  <c r="AA190" i="10" s="1"/>
  <c r="Y186" i="10"/>
  <c r="Z186" i="10" s="1"/>
  <c r="Y185" i="10"/>
  <c r="Z185" i="10" s="1"/>
  <c r="AA185" i="10" s="1"/>
  <c r="Y184" i="10"/>
  <c r="Y182" i="10"/>
  <c r="Z182" i="10" s="1"/>
  <c r="Y181" i="10"/>
  <c r="Z181" i="10" s="1"/>
  <c r="Y179" i="10"/>
  <c r="Z179" i="10" s="1"/>
  <c r="AA179" i="10" s="1"/>
  <c r="Y180" i="10"/>
  <c r="Z180" i="10" s="1"/>
  <c r="AA180" i="10" s="1"/>
  <c r="Y178" i="10"/>
  <c r="Y154" i="10"/>
  <c r="Z154" i="10" s="1"/>
  <c r="Y155" i="10"/>
  <c r="Z155" i="10" s="1"/>
  <c r="Y156" i="10"/>
  <c r="Z156" i="10" s="1"/>
  <c r="Y157" i="10"/>
  <c r="Z157" i="10" s="1"/>
  <c r="Y158" i="10"/>
  <c r="Z158" i="10" s="1"/>
  <c r="Y159" i="10"/>
  <c r="Z159" i="10" s="1"/>
  <c r="Y160" i="10"/>
  <c r="Z160" i="10" s="1"/>
  <c r="Y161" i="10"/>
  <c r="Z161" i="10" s="1"/>
  <c r="Y162" i="10"/>
  <c r="Z162" i="10" s="1"/>
  <c r="Y163" i="10"/>
  <c r="Z163" i="10" s="1"/>
  <c r="Y164" i="10"/>
  <c r="Z164" i="10" s="1"/>
  <c r="Y165" i="10"/>
  <c r="Z165" i="10" s="1"/>
  <c r="Y166" i="10"/>
  <c r="Z166" i="10" s="1"/>
  <c r="Y167" i="10"/>
  <c r="Z167" i="10" s="1"/>
  <c r="Y168" i="10"/>
  <c r="Z168" i="10" s="1"/>
  <c r="Y169" i="10"/>
  <c r="Z169" i="10" s="1"/>
  <c r="Y170" i="10"/>
  <c r="Z170" i="10" s="1"/>
  <c r="Y171" i="10"/>
  <c r="Z171" i="10" s="1"/>
  <c r="Y172" i="10"/>
  <c r="Z172" i="10" s="1"/>
  <c r="Y173" i="10"/>
  <c r="Z173" i="10" s="1"/>
  <c r="Y174" i="10"/>
  <c r="Z174" i="10" s="1"/>
  <c r="Y175" i="10"/>
  <c r="Z175" i="10" s="1"/>
  <c r="Y176" i="10"/>
  <c r="Z176" i="10" s="1"/>
  <c r="Y177" i="10"/>
  <c r="Z177" i="10" s="1"/>
  <c r="Y153" i="10"/>
  <c r="Z153" i="10" s="1"/>
  <c r="Y151" i="10"/>
  <c r="Z151" i="10" s="1"/>
  <c r="AA151" i="10" s="1"/>
  <c r="Y152" i="10"/>
  <c r="Y150" i="10"/>
  <c r="Y149" i="10"/>
  <c r="Z149" i="10" s="1"/>
  <c r="Y148" i="10"/>
  <c r="Z148" i="10" s="1"/>
  <c r="Y147" i="10"/>
  <c r="Z147" i="10" s="1"/>
  <c r="Y146" i="10"/>
  <c r="Z146" i="10" s="1"/>
  <c r="Y145" i="10"/>
  <c r="Z145" i="10" s="1"/>
  <c r="Y144" i="10"/>
  <c r="Z144" i="10" s="1"/>
  <c r="Y137" i="10"/>
  <c r="Z137" i="10" s="1"/>
  <c r="AA137" i="10" s="1"/>
  <c r="Y135" i="10"/>
  <c r="Z135" i="10" s="1"/>
  <c r="AA135" i="10" s="1"/>
  <c r="Y133" i="10"/>
  <c r="Z133" i="10" s="1"/>
  <c r="AA133" i="10" s="1"/>
  <c r="Y131" i="10"/>
  <c r="Z131" i="10" s="1"/>
  <c r="AA131" i="10" s="1"/>
  <c r="Y132" i="10"/>
  <c r="Z132" i="10" s="1"/>
  <c r="AA132" i="10" s="1"/>
  <c r="Y130" i="10"/>
  <c r="Z130" i="10" s="1"/>
  <c r="AA130" i="10" s="1"/>
  <c r="Y122" i="10"/>
  <c r="Z122" i="10" s="1"/>
  <c r="AA122" i="10" s="1"/>
  <c r="Y123" i="10"/>
  <c r="Z123" i="10" s="1"/>
  <c r="AA123" i="10" s="1"/>
  <c r="Y124" i="10"/>
  <c r="Z124" i="10" s="1"/>
  <c r="AA124" i="10" s="1"/>
  <c r="Y125" i="10"/>
  <c r="Z125" i="10" s="1"/>
  <c r="AA125" i="10" s="1"/>
  <c r="Y126" i="10"/>
  <c r="Z126" i="10" s="1"/>
  <c r="AA126" i="10" s="1"/>
  <c r="Y121" i="10"/>
  <c r="Z121" i="10" s="1"/>
  <c r="AA121" i="10" s="1"/>
  <c r="Z114" i="10"/>
  <c r="AA114" i="10" s="1"/>
  <c r="Y114" i="10"/>
  <c r="AA111" i="10"/>
  <c r="Y111" i="10"/>
  <c r="Z103" i="10"/>
  <c r="AA103" i="10" s="1"/>
  <c r="Y103" i="10"/>
  <c r="Z102" i="10"/>
  <c r="AA102" i="10" s="1"/>
  <c r="Y102" i="10"/>
  <c r="Y101" i="10"/>
  <c r="Z97" i="10"/>
  <c r="Y97" i="10"/>
  <c r="Y93" i="10"/>
  <c r="Z93" i="10" s="1"/>
  <c r="AA93" i="10" s="1"/>
  <c r="Z91" i="10"/>
  <c r="AA91" i="10" s="1"/>
  <c r="Y87" i="10"/>
  <c r="Z87" i="10" s="1"/>
  <c r="Y86" i="10"/>
  <c r="Z86" i="10" s="1"/>
  <c r="AA86" i="10" s="1"/>
  <c r="Y85" i="10"/>
  <c r="Z85" i="10" s="1"/>
  <c r="AA85" i="10" s="1"/>
  <c r="Y84" i="10"/>
  <c r="Z84" i="10" s="1"/>
  <c r="AA84" i="10" s="1"/>
  <c r="AL84" i="1"/>
  <c r="AA198" i="10" l="1"/>
  <c r="AA194" i="10"/>
  <c r="AA197" i="10"/>
  <c r="AU140" i="10"/>
  <c r="AV140" i="10" s="1"/>
  <c r="AU188" i="10"/>
  <c r="AU268" i="10"/>
  <c r="AS271" i="10"/>
  <c r="AS98" i="10"/>
  <c r="Y80" i="10"/>
  <c r="Y79" i="10"/>
  <c r="Y78" i="10"/>
  <c r="Y77" i="10"/>
  <c r="Y70" i="10"/>
  <c r="Z69" i="10"/>
  <c r="AA69" i="10" s="1"/>
  <c r="Y65" i="10"/>
  <c r="Z65" i="10" s="1"/>
  <c r="AA65" i="10" s="1"/>
  <c r="Y61" i="10"/>
  <c r="Z61" i="10" s="1"/>
  <c r="AA61" i="10" s="1"/>
  <c r="Y55" i="10"/>
  <c r="Z55" i="10" s="1"/>
  <c r="AA55" i="10" s="1"/>
  <c r="Y38" i="10"/>
  <c r="Z38" i="10" s="1"/>
  <c r="AA38" i="10" s="1"/>
  <c r="AP12" i="9"/>
  <c r="AQ12" i="9"/>
  <c r="AP13" i="9"/>
  <c r="AQ13" i="9"/>
  <c r="AP14" i="9"/>
  <c r="AP15" i="9"/>
  <c r="AP16" i="9"/>
  <c r="AP17" i="9"/>
  <c r="AP18" i="9"/>
  <c r="AP21" i="9"/>
  <c r="AQ21" i="9"/>
  <c r="AP22" i="9"/>
  <c r="AQ22" i="9"/>
  <c r="AP23" i="9"/>
  <c r="AP24" i="9"/>
  <c r="AP30" i="9" s="1"/>
  <c r="AP25" i="9"/>
  <c r="AP26" i="9"/>
  <c r="AP27" i="9"/>
  <c r="AQ27" i="9"/>
  <c r="AP28" i="9"/>
  <c r="AP29" i="9"/>
  <c r="AP33" i="9"/>
  <c r="AQ33" i="9"/>
  <c r="AP34" i="9"/>
  <c r="AP37" i="9" s="1"/>
  <c r="AP35" i="9"/>
  <c r="AQ35" i="9"/>
  <c r="AP36" i="9"/>
  <c r="AP40" i="9"/>
  <c r="AP41" i="9"/>
  <c r="AP48" i="9" s="1"/>
  <c r="AQ41" i="9"/>
  <c r="AP42" i="9"/>
  <c r="AQ42" i="9"/>
  <c r="AP43" i="9"/>
  <c r="AP44" i="9"/>
  <c r="AP45" i="9"/>
  <c r="AP46" i="9"/>
  <c r="AP47" i="9"/>
  <c r="AQ47" i="9"/>
  <c r="AP51" i="9"/>
  <c r="AQ51" i="9"/>
  <c r="AP52" i="9"/>
  <c r="AQ52" i="9"/>
  <c r="AP53" i="9"/>
  <c r="AQ53" i="9"/>
  <c r="AP54" i="9"/>
  <c r="AP55" i="9"/>
  <c r="AQ55" i="9"/>
  <c r="AP56" i="9"/>
  <c r="AP57" i="9"/>
  <c r="AP58" i="9" s="1"/>
  <c r="AQ57" i="9"/>
  <c r="AP61" i="9"/>
  <c r="AQ61" i="9"/>
  <c r="AP62" i="9"/>
  <c r="AQ62" i="9"/>
  <c r="AP63" i="9"/>
  <c r="AQ63" i="9"/>
  <c r="AP64" i="9"/>
  <c r="AP65" i="9"/>
  <c r="AQ65" i="9"/>
  <c r="AP69" i="9"/>
  <c r="AQ69" i="9"/>
  <c r="AP70" i="9"/>
  <c r="AP81" i="9" s="1"/>
  <c r="AQ70" i="9"/>
  <c r="AP71" i="9"/>
  <c r="AQ71" i="9"/>
  <c r="AP72" i="9"/>
  <c r="AQ72" i="9"/>
  <c r="AP73" i="9"/>
  <c r="AQ73" i="9"/>
  <c r="AP74" i="9"/>
  <c r="AQ74" i="9"/>
  <c r="AP75" i="9"/>
  <c r="AQ75" i="9"/>
  <c r="AP76" i="9"/>
  <c r="AQ76" i="9"/>
  <c r="AP77" i="9"/>
  <c r="AQ77" i="9"/>
  <c r="AP78" i="9"/>
  <c r="AQ78" i="9"/>
  <c r="AP79" i="9"/>
  <c r="AQ79" i="9"/>
  <c r="AP80" i="9"/>
  <c r="AQ80" i="9"/>
  <c r="AQ81" i="9"/>
  <c r="AP84" i="9"/>
  <c r="AP88" i="9" s="1"/>
  <c r="AP85" i="9"/>
  <c r="AP86" i="9"/>
  <c r="AP87" i="9"/>
  <c r="AQ87" i="9"/>
  <c r="AQ88" i="9"/>
  <c r="AP91" i="9"/>
  <c r="AP92" i="9"/>
  <c r="AP93" i="9"/>
  <c r="AP94" i="9" s="1"/>
  <c r="AQ93" i="9"/>
  <c r="AP97" i="9"/>
  <c r="AQ97" i="9"/>
  <c r="AQ98" i="9"/>
  <c r="AP102" i="9"/>
  <c r="AP103" i="9"/>
  <c r="AQ103" i="9" s="1"/>
  <c r="AQ105" i="9" s="1"/>
  <c r="AP104" i="9"/>
  <c r="AQ104" i="9"/>
  <c r="AP105" i="9"/>
  <c r="AP108" i="9"/>
  <c r="AP115" i="9" s="1"/>
  <c r="AQ108" i="9"/>
  <c r="AP109" i="9"/>
  <c r="AQ109" i="9"/>
  <c r="AQ110" i="9"/>
  <c r="AP111" i="9"/>
  <c r="AQ111" i="9"/>
  <c r="AP112" i="9"/>
  <c r="AQ112" i="9"/>
  <c r="AQ115" i="9" s="1"/>
  <c r="AP113" i="9"/>
  <c r="AQ113" i="9"/>
  <c r="AP114" i="9"/>
  <c r="AQ114" i="9"/>
  <c r="AP118" i="9"/>
  <c r="AQ118" i="9"/>
  <c r="AP119" i="9"/>
  <c r="AQ119" i="9"/>
  <c r="AP120" i="9"/>
  <c r="AQ120" i="9"/>
  <c r="AP121" i="9"/>
  <c r="AQ121" i="9"/>
  <c r="AP122" i="9"/>
  <c r="AQ122" i="9"/>
  <c r="AP123" i="9"/>
  <c r="AQ123" i="9"/>
  <c r="AP124" i="9"/>
  <c r="AQ124" i="9"/>
  <c r="AP125" i="9"/>
  <c r="AP126" i="9"/>
  <c r="AP127" i="9"/>
  <c r="AQ127" i="9"/>
  <c r="AP128" i="9"/>
  <c r="AQ128" i="9"/>
  <c r="AP129" i="9"/>
  <c r="AQ129" i="9"/>
  <c r="AP130" i="9"/>
  <c r="AQ130" i="9"/>
  <c r="AP131" i="9"/>
  <c r="AQ131" i="9"/>
  <c r="AP132" i="9"/>
  <c r="AQ132" i="9"/>
  <c r="AP133" i="9"/>
  <c r="AP134" i="9"/>
  <c r="AQ134" i="9"/>
  <c r="AP135" i="9"/>
  <c r="AQ135" i="9"/>
  <c r="AP136" i="9"/>
  <c r="AQ136" i="9"/>
  <c r="AP137" i="9"/>
  <c r="AQ137" i="9"/>
  <c r="AP138" i="9"/>
  <c r="AQ138" i="9"/>
  <c r="AP139" i="9"/>
  <c r="AP142" i="9"/>
  <c r="AQ142" i="9"/>
  <c r="AP143" i="9"/>
  <c r="AQ143" i="9"/>
  <c r="AP144" i="9"/>
  <c r="AQ144" i="9"/>
  <c r="AQ187" i="9" s="1"/>
  <c r="AP145" i="9"/>
  <c r="AQ145" i="9"/>
  <c r="AP146" i="9"/>
  <c r="AQ146" i="9"/>
  <c r="AP147" i="9"/>
  <c r="AQ147" i="9"/>
  <c r="AP148" i="9"/>
  <c r="AQ148" i="9"/>
  <c r="AP149" i="9"/>
  <c r="AQ149" i="9"/>
  <c r="AP150" i="9"/>
  <c r="AQ150" i="9"/>
  <c r="AP151" i="9"/>
  <c r="AQ151" i="9"/>
  <c r="AP152" i="9"/>
  <c r="AQ152" i="9"/>
  <c r="AP153" i="9"/>
  <c r="AQ153" i="9"/>
  <c r="AP154" i="9"/>
  <c r="AQ154" i="9"/>
  <c r="AP155" i="9"/>
  <c r="AQ155" i="9"/>
  <c r="AP156" i="9"/>
  <c r="AQ156" i="9"/>
  <c r="AP157" i="9"/>
  <c r="AQ157" i="9"/>
  <c r="AP158" i="9"/>
  <c r="AQ158" i="9"/>
  <c r="AP159" i="9"/>
  <c r="AQ159" i="9"/>
  <c r="AP160" i="9"/>
  <c r="AQ160" i="9"/>
  <c r="AP161" i="9"/>
  <c r="AQ161" i="9"/>
  <c r="AP162" i="9"/>
  <c r="AQ162" i="9"/>
  <c r="AP163" i="9"/>
  <c r="AQ163" i="9"/>
  <c r="AP164" i="9"/>
  <c r="AQ164" i="9"/>
  <c r="AP165" i="9"/>
  <c r="AQ165" i="9"/>
  <c r="AP166" i="9"/>
  <c r="AQ166" i="9"/>
  <c r="AP167" i="9"/>
  <c r="AQ167" i="9"/>
  <c r="AP168" i="9"/>
  <c r="AQ168" i="9"/>
  <c r="AP169" i="9"/>
  <c r="AQ169" i="9"/>
  <c r="AP170" i="9"/>
  <c r="AQ170" i="9"/>
  <c r="AP171" i="9"/>
  <c r="AQ171" i="9"/>
  <c r="AP172" i="9"/>
  <c r="AQ172" i="9"/>
  <c r="AP173" i="9"/>
  <c r="AQ173" i="9"/>
  <c r="AP174" i="9"/>
  <c r="AQ174" i="9"/>
  <c r="AP175" i="9"/>
  <c r="AQ175" i="9"/>
  <c r="AP176" i="9"/>
  <c r="AQ176" i="9"/>
  <c r="AP177" i="9"/>
  <c r="AQ177" i="9"/>
  <c r="AP178" i="9"/>
  <c r="AQ178" i="9"/>
  <c r="AP179" i="9"/>
  <c r="AQ179" i="9"/>
  <c r="AP180" i="9"/>
  <c r="AQ180" i="9"/>
  <c r="AP181" i="9"/>
  <c r="AQ181" i="9"/>
  <c r="AP182" i="9"/>
  <c r="AQ182" i="9"/>
  <c r="AP183" i="9"/>
  <c r="AQ183" i="9"/>
  <c r="AP184" i="9"/>
  <c r="AQ184" i="9"/>
  <c r="AP185" i="9"/>
  <c r="AQ185" i="9"/>
  <c r="AP186" i="9"/>
  <c r="AQ186" i="9"/>
  <c r="AP187" i="9"/>
  <c r="AP190" i="9"/>
  <c r="AQ190" i="9"/>
  <c r="AQ199" i="9" s="1"/>
  <c r="AP191" i="9"/>
  <c r="AQ191" i="9"/>
  <c r="AP192" i="9"/>
  <c r="AQ192" i="9"/>
  <c r="AP193" i="9"/>
  <c r="AP199" i="9" s="1"/>
  <c r="AP273" i="9" s="1"/>
  <c r="AQ193" i="9"/>
  <c r="AP194" i="9"/>
  <c r="AQ194" i="9"/>
  <c r="AP195" i="9"/>
  <c r="AQ195" i="9"/>
  <c r="AP196" i="9"/>
  <c r="AQ196" i="9"/>
  <c r="AP197" i="9"/>
  <c r="AQ197" i="9"/>
  <c r="AP198" i="9"/>
  <c r="AQ198" i="9"/>
  <c r="AP202" i="9"/>
  <c r="AQ202" i="9"/>
  <c r="AP203" i="9"/>
  <c r="AQ203" i="9"/>
  <c r="AP204" i="9"/>
  <c r="AQ204" i="9"/>
  <c r="AQ213" i="9" s="1"/>
  <c r="AP205" i="9"/>
  <c r="AQ205" i="9"/>
  <c r="AP206" i="9"/>
  <c r="AQ206" i="9"/>
  <c r="AP207" i="9"/>
  <c r="AQ207" i="9"/>
  <c r="AP208" i="9"/>
  <c r="AQ208" i="9"/>
  <c r="AP209" i="9"/>
  <c r="AQ209" i="9"/>
  <c r="AP210" i="9"/>
  <c r="AQ210" i="9"/>
  <c r="AP211" i="9"/>
  <c r="AQ211" i="9"/>
  <c r="AP212" i="9"/>
  <c r="AQ212" i="9"/>
  <c r="AP213" i="9"/>
  <c r="AP216" i="9"/>
  <c r="AQ216" i="9"/>
  <c r="AP217" i="9"/>
  <c r="AQ217" i="9"/>
  <c r="AQ232" i="9" s="1"/>
  <c r="AP218" i="9"/>
  <c r="AQ218" i="9"/>
  <c r="AP219" i="9"/>
  <c r="AQ219" i="9"/>
  <c r="AP220" i="9"/>
  <c r="AQ220" i="9"/>
  <c r="AP221" i="9"/>
  <c r="AQ221" i="9"/>
  <c r="AP222" i="9"/>
  <c r="AQ222" i="9"/>
  <c r="AP223" i="9"/>
  <c r="AQ223" i="9"/>
  <c r="AP224" i="9"/>
  <c r="AQ224" i="9"/>
  <c r="AP225" i="9"/>
  <c r="AQ225" i="9"/>
  <c r="AP226" i="9"/>
  <c r="AQ226" i="9"/>
  <c r="AP227" i="9"/>
  <c r="AQ227" i="9"/>
  <c r="AP228" i="9"/>
  <c r="AQ228" i="9"/>
  <c r="AP229" i="9"/>
  <c r="AQ229" i="9"/>
  <c r="AP230" i="9"/>
  <c r="AQ230" i="9"/>
  <c r="AP231" i="9"/>
  <c r="AQ231" i="9"/>
  <c r="AP232" i="9"/>
  <c r="AP235" i="9"/>
  <c r="AQ235" i="9"/>
  <c r="AQ254" i="9" s="1"/>
  <c r="AP236" i="9"/>
  <c r="AQ236" i="9"/>
  <c r="AP237" i="9"/>
  <c r="AQ237" i="9"/>
  <c r="AP238" i="9"/>
  <c r="AQ238" i="9"/>
  <c r="AP239" i="9"/>
  <c r="AQ239" i="9"/>
  <c r="AP240" i="9"/>
  <c r="AQ240" i="9"/>
  <c r="AP241" i="9"/>
  <c r="AQ241" i="9"/>
  <c r="AP242" i="9"/>
  <c r="AQ242" i="9"/>
  <c r="AP243" i="9"/>
  <c r="AQ243" i="9"/>
  <c r="AP244" i="9"/>
  <c r="AQ244" i="9"/>
  <c r="AP245" i="9"/>
  <c r="AQ245" i="9"/>
  <c r="AP246" i="9"/>
  <c r="AQ246" i="9"/>
  <c r="AP247" i="9"/>
  <c r="AQ247" i="9"/>
  <c r="AP248" i="9"/>
  <c r="AQ248" i="9"/>
  <c r="AP249" i="9"/>
  <c r="AQ249" i="9"/>
  <c r="AP250" i="9"/>
  <c r="AQ250" i="9"/>
  <c r="AP251" i="9"/>
  <c r="AQ251" i="9"/>
  <c r="AP252" i="9"/>
  <c r="AQ252" i="9"/>
  <c r="AP253" i="9"/>
  <c r="AQ253" i="9"/>
  <c r="AP254" i="9"/>
  <c r="AP257" i="9"/>
  <c r="AQ257" i="9"/>
  <c r="AQ260" i="9" s="1"/>
  <c r="AP258" i="9"/>
  <c r="AQ258" i="9"/>
  <c r="AP259" i="9"/>
  <c r="AQ259" i="9"/>
  <c r="AP260" i="9"/>
  <c r="AP263" i="9"/>
  <c r="AQ263" i="9"/>
  <c r="AP264" i="9"/>
  <c r="AQ264" i="9"/>
  <c r="AQ267" i="9" s="1"/>
  <c r="AP265" i="9"/>
  <c r="AQ265" i="9"/>
  <c r="AP266" i="9"/>
  <c r="AQ266" i="9"/>
  <c r="AP267" i="9"/>
  <c r="AP270" i="9"/>
  <c r="AQ270" i="9"/>
  <c r="AQ271" i="9" s="1"/>
  <c r="AP271" i="9"/>
  <c r="AR215" i="9"/>
  <c r="AR216" i="9"/>
  <c r="AR217" i="9"/>
  <c r="AR218" i="9"/>
  <c r="AR219" i="9"/>
  <c r="AR220" i="9"/>
  <c r="AR221" i="9"/>
  <c r="AR222" i="9"/>
  <c r="AR223" i="9"/>
  <c r="AR224" i="9"/>
  <c r="AR225" i="9"/>
  <c r="AR226" i="9"/>
  <c r="AR227" i="9"/>
  <c r="AR228" i="9"/>
  <c r="AR229" i="9"/>
  <c r="AR230" i="9"/>
  <c r="AR231" i="9"/>
  <c r="AR232" i="9"/>
  <c r="AR233" i="9"/>
  <c r="AR234" i="9"/>
  <c r="AR235" i="9"/>
  <c r="AR236" i="9"/>
  <c r="AR237" i="9"/>
  <c r="AR238" i="9"/>
  <c r="AR239" i="9"/>
  <c r="AR240" i="9"/>
  <c r="AR241" i="9"/>
  <c r="AR242" i="9"/>
  <c r="AR243" i="9"/>
  <c r="AR244" i="9"/>
  <c r="AR245" i="9"/>
  <c r="AR246" i="9"/>
  <c r="AR247" i="9"/>
  <c r="AR248" i="9"/>
  <c r="AR249" i="9"/>
  <c r="AR250" i="9"/>
  <c r="AR251" i="9"/>
  <c r="AR252" i="9"/>
  <c r="AR253" i="9"/>
  <c r="AR254" i="9"/>
  <c r="AR255" i="9"/>
  <c r="AR256" i="9"/>
  <c r="AR257" i="9"/>
  <c r="AR258" i="9"/>
  <c r="AR259" i="9"/>
  <c r="AR260" i="9"/>
  <c r="AR261" i="9"/>
  <c r="AR262" i="9"/>
  <c r="AR263" i="9"/>
  <c r="AR264" i="9"/>
  <c r="AR265" i="9"/>
  <c r="AR266" i="9"/>
  <c r="AR267" i="9"/>
  <c r="AR268" i="9"/>
  <c r="AR269" i="9"/>
  <c r="AR270" i="9"/>
  <c r="AR271" i="9"/>
  <c r="AR191" i="9"/>
  <c r="AR192" i="9"/>
  <c r="AR193" i="9"/>
  <c r="AR194" i="9"/>
  <c r="AR195" i="9"/>
  <c r="AR196" i="9"/>
  <c r="AR197" i="9"/>
  <c r="AR198" i="9"/>
  <c r="AR199" i="9"/>
  <c r="AR200" i="9"/>
  <c r="AR201" i="9"/>
  <c r="AR202" i="9"/>
  <c r="AR203" i="9"/>
  <c r="AR204" i="9"/>
  <c r="AR205" i="9"/>
  <c r="AR206" i="9"/>
  <c r="AR207" i="9"/>
  <c r="AR208" i="9"/>
  <c r="AR209" i="9"/>
  <c r="AR210" i="9"/>
  <c r="AR211" i="9"/>
  <c r="AR212" i="9"/>
  <c r="AR213" i="9"/>
  <c r="AR214" i="9"/>
  <c r="AR190" i="9"/>
  <c r="AR188" i="9"/>
  <c r="AR179" i="9"/>
  <c r="AR180" i="9"/>
  <c r="AR181" i="9"/>
  <c r="AR182" i="9"/>
  <c r="AR183" i="9"/>
  <c r="AR184" i="9"/>
  <c r="AR185" i="9"/>
  <c r="AR186" i="9"/>
  <c r="AR178" i="9"/>
  <c r="W37" i="9"/>
  <c r="AQ270" i="10"/>
  <c r="AQ271" i="10" s="1"/>
  <c r="AP270" i="10"/>
  <c r="AP271" i="10" s="1"/>
  <c r="AO270" i="10"/>
  <c r="AO271" i="10" s="1"/>
  <c r="AN270" i="10"/>
  <c r="AN271" i="10" s="1"/>
  <c r="AM270" i="10"/>
  <c r="AM271" i="10" s="1"/>
  <c r="AL270" i="10"/>
  <c r="AL271" i="10" s="1"/>
  <c r="AK270" i="10"/>
  <c r="AK271" i="10" s="1"/>
  <c r="AJ270" i="10"/>
  <c r="AJ271" i="10" s="1"/>
  <c r="AI270" i="10"/>
  <c r="AI271" i="10" s="1"/>
  <c r="AH270" i="10"/>
  <c r="AH271" i="10" s="1"/>
  <c r="AG270" i="10"/>
  <c r="AG271" i="10" s="1"/>
  <c r="AF270" i="10"/>
  <c r="AF271" i="10" s="1"/>
  <c r="AE270" i="10"/>
  <c r="AE271" i="10" s="1"/>
  <c r="AD270" i="10"/>
  <c r="AD271" i="10" s="1"/>
  <c r="AC270" i="10"/>
  <c r="AT270" i="10" s="1"/>
  <c r="T270" i="10"/>
  <c r="AR270" i="10" s="1"/>
  <c r="AR271" i="10" s="1"/>
  <c r="AU269" i="10"/>
  <c r="AV269" i="10" s="1"/>
  <c r="AQ266" i="10"/>
  <c r="AP266" i="10"/>
  <c r="AO266" i="10"/>
  <c r="AM266" i="10"/>
  <c r="AL266" i="10"/>
  <c r="AK266" i="10"/>
  <c r="AJ266" i="10"/>
  <c r="AI266" i="10"/>
  <c r="AH266" i="10"/>
  <c r="AG266" i="10"/>
  <c r="AF266" i="10"/>
  <c r="AE266" i="10"/>
  <c r="AD266" i="10"/>
  <c r="AC266" i="10"/>
  <c r="AV266" i="10" s="1"/>
  <c r="U266" i="10"/>
  <c r="V266" i="10" s="1"/>
  <c r="AA266" i="10" s="1"/>
  <c r="P266" i="10"/>
  <c r="AN266" i="10" s="1"/>
  <c r="AQ265" i="10"/>
  <c r="AP265" i="10"/>
  <c r="AO265" i="10"/>
  <c r="AN265" i="10"/>
  <c r="AM265" i="10"/>
  <c r="AL265" i="10"/>
  <c r="AK265" i="10"/>
  <c r="AJ265" i="10"/>
  <c r="AI265" i="10"/>
  <c r="AH265" i="10"/>
  <c r="AG265" i="10"/>
  <c r="AF265" i="10"/>
  <c r="AE265" i="10"/>
  <c r="AD265" i="10"/>
  <c r="AC265" i="10"/>
  <c r="AV265" i="10" s="1"/>
  <c r="T265" i="10"/>
  <c r="AR265" i="10" s="1"/>
  <c r="AQ264" i="10"/>
  <c r="AP264" i="10"/>
  <c r="AO264" i="10"/>
  <c r="AN264" i="10"/>
  <c r="AM264" i="10"/>
  <c r="AL264" i="10"/>
  <c r="AK264" i="10"/>
  <c r="AJ264" i="10"/>
  <c r="AI264" i="10"/>
  <c r="AH264" i="10"/>
  <c r="AG264" i="10"/>
  <c r="AF264" i="10"/>
  <c r="AE264" i="10"/>
  <c r="AD264" i="10"/>
  <c r="AC264" i="10"/>
  <c r="AV264" i="10" s="1"/>
  <c r="T264" i="10"/>
  <c r="AQ263" i="10"/>
  <c r="AQ267" i="10" s="1"/>
  <c r="AP263" i="10"/>
  <c r="AO263" i="10"/>
  <c r="AN263" i="10"/>
  <c r="AM263" i="10"/>
  <c r="AL263" i="10"/>
  <c r="AK263" i="10"/>
  <c r="AJ263" i="10"/>
  <c r="AI263" i="10"/>
  <c r="AH263" i="10"/>
  <c r="AG263" i="10"/>
  <c r="AF263" i="10"/>
  <c r="AE263" i="10"/>
  <c r="AD263" i="10"/>
  <c r="AC263" i="10"/>
  <c r="AV263" i="10" s="1"/>
  <c r="T263" i="10"/>
  <c r="AU262" i="10"/>
  <c r="T262" i="10"/>
  <c r="U262" i="10" s="1"/>
  <c r="AU261" i="10"/>
  <c r="T261" i="10"/>
  <c r="U261" i="10" s="1"/>
  <c r="T260" i="10"/>
  <c r="U260" i="10" s="1"/>
  <c r="AQ259" i="10"/>
  <c r="AP259" i="10"/>
  <c r="AO259" i="10"/>
  <c r="AN259" i="10"/>
  <c r="AM259" i="10"/>
  <c r="AL259" i="10"/>
  <c r="AK259" i="10"/>
  <c r="AJ259" i="10"/>
  <c r="AI259" i="10"/>
  <c r="AH259" i="10"/>
  <c r="AG259" i="10"/>
  <c r="AF259" i="10"/>
  <c r="AE259" i="10"/>
  <c r="AD259" i="10"/>
  <c r="AC259" i="10"/>
  <c r="AV259" i="10" s="1"/>
  <c r="T259" i="10"/>
  <c r="AQ258" i="10"/>
  <c r="AP258" i="10"/>
  <c r="AO258" i="10"/>
  <c r="AN258" i="10"/>
  <c r="AM258" i="10"/>
  <c r="AL258" i="10"/>
  <c r="AK258" i="10"/>
  <c r="AJ258" i="10"/>
  <c r="AI258" i="10"/>
  <c r="AH258" i="10"/>
  <c r="AG258" i="10"/>
  <c r="AF258" i="10"/>
  <c r="AE258" i="10"/>
  <c r="AD258" i="10"/>
  <c r="AC258" i="10"/>
  <c r="AV258" i="10" s="1"/>
  <c r="T258" i="10"/>
  <c r="AQ257" i="10"/>
  <c r="AQ260" i="10" s="1"/>
  <c r="AP257" i="10"/>
  <c r="AP260" i="10" s="1"/>
  <c r="AO257" i="10"/>
  <c r="AO260" i="10" s="1"/>
  <c r="AN257" i="10"/>
  <c r="AM257" i="10"/>
  <c r="AM260" i="10" s="1"/>
  <c r="AL257" i="10"/>
  <c r="AK257" i="10"/>
  <c r="AJ257" i="10"/>
  <c r="AI257" i="10"/>
  <c r="AI260" i="10" s="1"/>
  <c r="AH257" i="10"/>
  <c r="AH260" i="10" s="1"/>
  <c r="AG257" i="10"/>
  <c r="AG260" i="10" s="1"/>
  <c r="AF257" i="10"/>
  <c r="AE257" i="10"/>
  <c r="AD257" i="10"/>
  <c r="AD260" i="10" s="1"/>
  <c r="AC257" i="10"/>
  <c r="AC260" i="10" s="1"/>
  <c r="T257" i="10"/>
  <c r="U257" i="10" s="1"/>
  <c r="AU256" i="10"/>
  <c r="AV256" i="10" s="1"/>
  <c r="T256" i="10"/>
  <c r="U256" i="10" s="1"/>
  <c r="AU255" i="10"/>
  <c r="T255" i="10"/>
  <c r="U255" i="10" s="1"/>
  <c r="T254" i="10"/>
  <c r="U254" i="10" s="1"/>
  <c r="AQ253" i="10"/>
  <c r="AP253" i="10"/>
  <c r="AO253" i="10"/>
  <c r="AN253" i="10"/>
  <c r="AM253" i="10"/>
  <c r="AL253" i="10"/>
  <c r="AK253" i="10"/>
  <c r="AJ253" i="10"/>
  <c r="AI253" i="10"/>
  <c r="AH253" i="10"/>
  <c r="AG253" i="10"/>
  <c r="AF253" i="10"/>
  <c r="AE253" i="10"/>
  <c r="AD253" i="10"/>
  <c r="AC253" i="10"/>
  <c r="AV253" i="10" s="1"/>
  <c r="T253" i="10"/>
  <c r="AQ252" i="10"/>
  <c r="AP252" i="10"/>
  <c r="AO252" i="10"/>
  <c r="AN252" i="10"/>
  <c r="AM252" i="10"/>
  <c r="AL252" i="10"/>
  <c r="AK252" i="10"/>
  <c r="AJ252" i="10"/>
  <c r="AI252" i="10"/>
  <c r="AH252" i="10"/>
  <c r="AG252" i="10"/>
  <c r="AF252" i="10"/>
  <c r="AE252" i="10"/>
  <c r="AD252" i="10"/>
  <c r="AC252" i="10"/>
  <c r="AV252" i="10" s="1"/>
  <c r="T252" i="10"/>
  <c r="AQ251" i="10"/>
  <c r="AP251" i="10"/>
  <c r="AO251" i="10"/>
  <c r="AN251" i="10"/>
  <c r="AM251" i="10"/>
  <c r="AL251" i="10"/>
  <c r="AK251" i="10"/>
  <c r="AJ251" i="10"/>
  <c r="AI251" i="10"/>
  <c r="AH251" i="10"/>
  <c r="AG251" i="10"/>
  <c r="AF251" i="10"/>
  <c r="AE251" i="10"/>
  <c r="AD251" i="10"/>
  <c r="AC251" i="10"/>
  <c r="AV251" i="10" s="1"/>
  <c r="T251" i="10"/>
  <c r="AQ250" i="10"/>
  <c r="AP250" i="10"/>
  <c r="AO250" i="10"/>
  <c r="AN250" i="10"/>
  <c r="AM250" i="10"/>
  <c r="AL250" i="10"/>
  <c r="AK250" i="10"/>
  <c r="AJ250" i="10"/>
  <c r="AI250" i="10"/>
  <c r="AH250" i="10"/>
  <c r="AG250" i="10"/>
  <c r="AF250" i="10"/>
  <c r="AE250" i="10"/>
  <c r="AD250" i="10"/>
  <c r="AC250" i="10"/>
  <c r="AV250" i="10" s="1"/>
  <c r="T250" i="10"/>
  <c r="AR250" i="10" s="1"/>
  <c r="AQ249" i="10"/>
  <c r="AP249" i="10"/>
  <c r="AO249" i="10"/>
  <c r="AN249" i="10"/>
  <c r="AM249" i="10"/>
  <c r="AL249" i="10"/>
  <c r="AK249" i="10"/>
  <c r="AJ249" i="10"/>
  <c r="AI249" i="10"/>
  <c r="AH249" i="10"/>
  <c r="AG249" i="10"/>
  <c r="AF249" i="10"/>
  <c r="AE249" i="10"/>
  <c r="AD249" i="10"/>
  <c r="AC249" i="10"/>
  <c r="AV249" i="10" s="1"/>
  <c r="T249" i="10"/>
  <c r="AQ248" i="10"/>
  <c r="AP248" i="10"/>
  <c r="AO248" i="10"/>
  <c r="AN248" i="10"/>
  <c r="AM248" i="10"/>
  <c r="AL248" i="10"/>
  <c r="AK248" i="10"/>
  <c r="AJ248" i="10"/>
  <c r="AI248" i="10"/>
  <c r="AH248" i="10"/>
  <c r="AG248" i="10"/>
  <c r="AF248" i="10"/>
  <c r="AE248" i="10"/>
  <c r="AD248" i="10"/>
  <c r="AC248" i="10"/>
  <c r="AV248" i="10" s="1"/>
  <c r="T248" i="10"/>
  <c r="AQ247" i="10"/>
  <c r="AP247" i="10"/>
  <c r="AO247" i="10"/>
  <c r="AN247" i="10"/>
  <c r="AM247" i="10"/>
  <c r="AL247" i="10"/>
  <c r="AK247" i="10"/>
  <c r="AJ247" i="10"/>
  <c r="AI247" i="10"/>
  <c r="AH247" i="10"/>
  <c r="AG247" i="10"/>
  <c r="AF247" i="10"/>
  <c r="AE247" i="10"/>
  <c r="AD247" i="10"/>
  <c r="AC247" i="10"/>
  <c r="AV247" i="10" s="1"/>
  <c r="T247" i="10"/>
  <c r="AQ246" i="10"/>
  <c r="AP246" i="10"/>
  <c r="AO246" i="10"/>
  <c r="AN246" i="10"/>
  <c r="AM246" i="10"/>
  <c r="AL246" i="10"/>
  <c r="AK246" i="10"/>
  <c r="AJ246" i="10"/>
  <c r="AI246" i="10"/>
  <c r="AH246" i="10"/>
  <c r="AG246" i="10"/>
  <c r="AF246" i="10"/>
  <c r="AE246" i="10"/>
  <c r="AD246" i="10"/>
  <c r="AC246" i="10"/>
  <c r="AV246" i="10" s="1"/>
  <c r="T246" i="10"/>
  <c r="AR246" i="10" s="1"/>
  <c r="AQ245" i="10"/>
  <c r="AP245" i="10"/>
  <c r="AO245" i="10"/>
  <c r="AN245" i="10"/>
  <c r="AM245" i="10"/>
  <c r="AL245" i="10"/>
  <c r="AK245" i="10"/>
  <c r="AJ245" i="10"/>
  <c r="AI245" i="10"/>
  <c r="AH245" i="10"/>
  <c r="AG245" i="10"/>
  <c r="AF245" i="10"/>
  <c r="AE245" i="10"/>
  <c r="AD245" i="10"/>
  <c r="AC245" i="10"/>
  <c r="AV245" i="10" s="1"/>
  <c r="T245" i="10"/>
  <c r="AQ244" i="10"/>
  <c r="AP244" i="10"/>
  <c r="AO244" i="10"/>
  <c r="AN244" i="10"/>
  <c r="AM244" i="10"/>
  <c r="AL244" i="10"/>
  <c r="AK244" i="10"/>
  <c r="AJ244" i="10"/>
  <c r="AI244" i="10"/>
  <c r="AH244" i="10"/>
  <c r="AG244" i="10"/>
  <c r="AF244" i="10"/>
  <c r="AE244" i="10"/>
  <c r="AD244" i="10"/>
  <c r="AC244" i="10"/>
  <c r="AV244" i="10" s="1"/>
  <c r="T244" i="10"/>
  <c r="AQ243" i="10"/>
  <c r="AP243" i="10"/>
  <c r="AO243" i="10"/>
  <c r="AN243" i="10"/>
  <c r="AM243" i="10"/>
  <c r="AL243" i="10"/>
  <c r="AK243" i="10"/>
  <c r="AJ243" i="10"/>
  <c r="AI243" i="10"/>
  <c r="AH243" i="10"/>
  <c r="AG243" i="10"/>
  <c r="AF243" i="10"/>
  <c r="AE243" i="10"/>
  <c r="AD243" i="10"/>
  <c r="AC243" i="10"/>
  <c r="AV243" i="10" s="1"/>
  <c r="T243" i="10"/>
  <c r="AQ242" i="10"/>
  <c r="AP242" i="10"/>
  <c r="AO242" i="10"/>
  <c r="AN242" i="10"/>
  <c r="AM242" i="10"/>
  <c r="AL242" i="10"/>
  <c r="AK242" i="10"/>
  <c r="AJ242" i="10"/>
  <c r="AI242" i="10"/>
  <c r="AH242" i="10"/>
  <c r="AG242" i="10"/>
  <c r="AF242" i="10"/>
  <c r="AE242" i="10"/>
  <c r="AD242" i="10"/>
  <c r="AC242" i="10"/>
  <c r="AV242" i="10" s="1"/>
  <c r="T242" i="10"/>
  <c r="AQ241" i="10"/>
  <c r="AP241" i="10"/>
  <c r="AO241" i="10"/>
  <c r="AN241" i="10"/>
  <c r="AM241" i="10"/>
  <c r="AL241" i="10"/>
  <c r="AK241" i="10"/>
  <c r="AJ241" i="10"/>
  <c r="AI241" i="10"/>
  <c r="AH241" i="10"/>
  <c r="AG241" i="10"/>
  <c r="AF241" i="10"/>
  <c r="AE241" i="10"/>
  <c r="AD241" i="10"/>
  <c r="AC241" i="10"/>
  <c r="AV241" i="10" s="1"/>
  <c r="T241" i="10"/>
  <c r="AQ240" i="10"/>
  <c r="AP240" i="10"/>
  <c r="AO240" i="10"/>
  <c r="AN240" i="10"/>
  <c r="AM240" i="10"/>
  <c r="AL240" i="10"/>
  <c r="AK240" i="10"/>
  <c r="AJ240" i="10"/>
  <c r="AI240" i="10"/>
  <c r="AH240" i="10"/>
  <c r="AG240" i="10"/>
  <c r="AF240" i="10"/>
  <c r="AE240" i="10"/>
  <c r="AD240" i="10"/>
  <c r="AC240" i="10"/>
  <c r="AV240" i="10" s="1"/>
  <c r="T240" i="10"/>
  <c r="AQ239" i="10"/>
  <c r="AP239" i="10"/>
  <c r="AO239" i="10"/>
  <c r="AN239" i="10"/>
  <c r="AM239" i="10"/>
  <c r="AL239" i="10"/>
  <c r="AK239" i="10"/>
  <c r="AJ239" i="10"/>
  <c r="AI239" i="10"/>
  <c r="AH239" i="10"/>
  <c r="AG239" i="10"/>
  <c r="AF239" i="10"/>
  <c r="AE239" i="10"/>
  <c r="AD239" i="10"/>
  <c r="AC239" i="10"/>
  <c r="AV239" i="10" s="1"/>
  <c r="T239" i="10"/>
  <c r="AQ238" i="10"/>
  <c r="AP238" i="10"/>
  <c r="AO238" i="10"/>
  <c r="AN238" i="10"/>
  <c r="AM238" i="10"/>
  <c r="AL238" i="10"/>
  <c r="AK238" i="10"/>
  <c r="AJ238" i="10"/>
  <c r="AI238" i="10"/>
  <c r="AH238" i="10"/>
  <c r="AG238" i="10"/>
  <c r="AF238" i="10"/>
  <c r="AE238" i="10"/>
  <c r="AD238" i="10"/>
  <c r="AC238" i="10"/>
  <c r="T238" i="10"/>
  <c r="AR238" i="10" s="1"/>
  <c r="AQ237" i="10"/>
  <c r="AP237" i="10"/>
  <c r="AO237" i="10"/>
  <c r="AN237" i="10"/>
  <c r="AM237" i="10"/>
  <c r="AL237" i="10"/>
  <c r="AK237" i="10"/>
  <c r="AJ237" i="10"/>
  <c r="AI237" i="10"/>
  <c r="AH237" i="10"/>
  <c r="AG237" i="10"/>
  <c r="AF237" i="10"/>
  <c r="AE237" i="10"/>
  <c r="AD237" i="10"/>
  <c r="AC237" i="10"/>
  <c r="AV237" i="10" s="1"/>
  <c r="T237" i="10"/>
  <c r="AQ236" i="10"/>
  <c r="AP236" i="10"/>
  <c r="AO236" i="10"/>
  <c r="AN236" i="10"/>
  <c r="AM236" i="10"/>
  <c r="AL236" i="10"/>
  <c r="AK236" i="10"/>
  <c r="AJ236" i="10"/>
  <c r="AI236" i="10"/>
  <c r="AH236" i="10"/>
  <c r="AG236" i="10"/>
  <c r="AF236" i="10"/>
  <c r="AE236" i="10"/>
  <c r="AD236" i="10"/>
  <c r="AC236" i="10"/>
  <c r="AV236" i="10" s="1"/>
  <c r="T236" i="10"/>
  <c r="AQ235" i="10"/>
  <c r="AP235" i="10"/>
  <c r="AO235" i="10"/>
  <c r="AN235" i="10"/>
  <c r="AM235" i="10"/>
  <c r="AM254" i="10" s="1"/>
  <c r="AL235" i="10"/>
  <c r="AK235" i="10"/>
  <c r="AJ235" i="10"/>
  <c r="AI235" i="10"/>
  <c r="AH235" i="10"/>
  <c r="AG235" i="10"/>
  <c r="AG254" i="10" s="1"/>
  <c r="AF235" i="10"/>
  <c r="AE235" i="10"/>
  <c r="AE254" i="10" s="1"/>
  <c r="AD235" i="10"/>
  <c r="AC235" i="10"/>
  <c r="AV235" i="10" s="1"/>
  <c r="T235" i="10"/>
  <c r="AU234" i="10"/>
  <c r="T234" i="10"/>
  <c r="U234" i="10" s="1"/>
  <c r="AU233" i="10"/>
  <c r="T233" i="10"/>
  <c r="U233" i="10" s="1"/>
  <c r="T232" i="10"/>
  <c r="U232" i="10" s="1"/>
  <c r="AQ231" i="10"/>
  <c r="AP231" i="10"/>
  <c r="AO231" i="10"/>
  <c r="AN231" i="10"/>
  <c r="AM231" i="10"/>
  <c r="AL231" i="10"/>
  <c r="AK231" i="10"/>
  <c r="AJ231" i="10"/>
  <c r="AI231" i="10"/>
  <c r="AH231" i="10"/>
  <c r="AG231" i="10"/>
  <c r="AF231" i="10"/>
  <c r="AE231" i="10"/>
  <c r="AD231" i="10"/>
  <c r="AC231" i="10"/>
  <c r="T231" i="10"/>
  <c r="AQ230" i="10"/>
  <c r="AP230" i="10"/>
  <c r="AO230" i="10"/>
  <c r="AN230" i="10"/>
  <c r="AM230" i="10"/>
  <c r="AL230" i="10"/>
  <c r="AK230" i="10"/>
  <c r="AJ230" i="10"/>
  <c r="AI230" i="10"/>
  <c r="AH230" i="10"/>
  <c r="AG230" i="10"/>
  <c r="AF230" i="10"/>
  <c r="AE230" i="10"/>
  <c r="AD230" i="10"/>
  <c r="AC230" i="10"/>
  <c r="T230" i="10"/>
  <c r="AQ229" i="10"/>
  <c r="AP229" i="10"/>
  <c r="AO229" i="10"/>
  <c r="AN229" i="10"/>
  <c r="AM229" i="10"/>
  <c r="AL229" i="10"/>
  <c r="AK229" i="10"/>
  <c r="AJ229" i="10"/>
  <c r="AI229" i="10"/>
  <c r="AH229" i="10"/>
  <c r="AG229" i="10"/>
  <c r="AF229" i="10"/>
  <c r="AE229" i="10"/>
  <c r="AD229" i="10"/>
  <c r="AC229" i="10"/>
  <c r="T229" i="10"/>
  <c r="AQ228" i="10"/>
  <c r="AP228" i="10"/>
  <c r="AO228" i="10"/>
  <c r="AN228" i="10"/>
  <c r="AM228" i="10"/>
  <c r="AL228" i="10"/>
  <c r="AK228" i="10"/>
  <c r="AJ228" i="10"/>
  <c r="AI228" i="10"/>
  <c r="AH228" i="10"/>
  <c r="AG228" i="10"/>
  <c r="AF228" i="10"/>
  <c r="AE228" i="10"/>
  <c r="AD228" i="10"/>
  <c r="AC228" i="10"/>
  <c r="AV228" i="10" s="1"/>
  <c r="T228" i="10"/>
  <c r="AR228" i="10" s="1"/>
  <c r="AQ227" i="10"/>
  <c r="AP227" i="10"/>
  <c r="AO227" i="10"/>
  <c r="AN227" i="10"/>
  <c r="AM227" i="10"/>
  <c r="AL227" i="10"/>
  <c r="AK227" i="10"/>
  <c r="AJ227" i="10"/>
  <c r="AI227" i="10"/>
  <c r="AH227" i="10"/>
  <c r="AG227" i="10"/>
  <c r="AF227" i="10"/>
  <c r="AE227" i="10"/>
  <c r="AD227" i="10"/>
  <c r="AC227" i="10"/>
  <c r="AV227" i="10" s="1"/>
  <c r="T227" i="10"/>
  <c r="AQ226" i="10"/>
  <c r="AP226" i="10"/>
  <c r="AO226" i="10"/>
  <c r="AN226" i="10"/>
  <c r="AM226" i="10"/>
  <c r="AL226" i="10"/>
  <c r="AK226" i="10"/>
  <c r="AJ226" i="10"/>
  <c r="AI226" i="10"/>
  <c r="AH226" i="10"/>
  <c r="AG226" i="10"/>
  <c r="AF226" i="10"/>
  <c r="AE226" i="10"/>
  <c r="AD226" i="10"/>
  <c r="AC226" i="10"/>
  <c r="AV226" i="10" s="1"/>
  <c r="T226" i="10"/>
  <c r="AR226" i="10" s="1"/>
  <c r="AQ225" i="10"/>
  <c r="AP225" i="10"/>
  <c r="AO225" i="10"/>
  <c r="AN225" i="10"/>
  <c r="AM225" i="10"/>
  <c r="AL225" i="10"/>
  <c r="AK225" i="10"/>
  <c r="AJ225" i="10"/>
  <c r="AI225" i="10"/>
  <c r="AH225" i="10"/>
  <c r="AG225" i="10"/>
  <c r="AF225" i="10"/>
  <c r="AE225" i="10"/>
  <c r="AD225" i="10"/>
  <c r="AC225" i="10"/>
  <c r="AV225" i="10" s="1"/>
  <c r="T225" i="10"/>
  <c r="AQ224" i="10"/>
  <c r="AP224" i="10"/>
  <c r="AO224" i="10"/>
  <c r="AN224" i="10"/>
  <c r="AM224" i="10"/>
  <c r="AL224" i="10"/>
  <c r="AK224" i="10"/>
  <c r="AJ224" i="10"/>
  <c r="AI224" i="10"/>
  <c r="AH224" i="10"/>
  <c r="AG224" i="10"/>
  <c r="AF224" i="10"/>
  <c r="AE224" i="10"/>
  <c r="AD224" i="10"/>
  <c r="AC224" i="10"/>
  <c r="AV224" i="10" s="1"/>
  <c r="T224" i="10"/>
  <c r="AR224" i="10" s="1"/>
  <c r="AQ223" i="10"/>
  <c r="AP223" i="10"/>
  <c r="AO223" i="10"/>
  <c r="AN223" i="10"/>
  <c r="AM223" i="10"/>
  <c r="AL223" i="10"/>
  <c r="AK223" i="10"/>
  <c r="AJ223" i="10"/>
  <c r="AI223" i="10"/>
  <c r="AH223" i="10"/>
  <c r="AG223" i="10"/>
  <c r="AF223" i="10"/>
  <c r="AE223" i="10"/>
  <c r="AD223" i="10"/>
  <c r="AC223" i="10"/>
  <c r="AV223" i="10" s="1"/>
  <c r="T223" i="10"/>
  <c r="AQ222" i="10"/>
  <c r="AP222" i="10"/>
  <c r="AO222" i="10"/>
  <c r="AN222" i="10"/>
  <c r="AM222" i="10"/>
  <c r="AL222" i="10"/>
  <c r="AK222" i="10"/>
  <c r="AJ222" i="10"/>
  <c r="AI222" i="10"/>
  <c r="AH222" i="10"/>
  <c r="AG222" i="10"/>
  <c r="AF222" i="10"/>
  <c r="AE222" i="10"/>
  <c r="AD222" i="10"/>
  <c r="AC222" i="10"/>
  <c r="AV222" i="10" s="1"/>
  <c r="T222" i="10"/>
  <c r="AQ221" i="10"/>
  <c r="AP221" i="10"/>
  <c r="AO221" i="10"/>
  <c r="AN221" i="10"/>
  <c r="AM221" i="10"/>
  <c r="AL221" i="10"/>
  <c r="AK221" i="10"/>
  <c r="AJ221" i="10"/>
  <c r="AI221" i="10"/>
  <c r="AH221" i="10"/>
  <c r="AG221" i="10"/>
  <c r="AF221" i="10"/>
  <c r="AE221" i="10"/>
  <c r="AD221" i="10"/>
  <c r="AC221" i="10"/>
  <c r="AV221" i="10" s="1"/>
  <c r="T221" i="10"/>
  <c r="AQ220" i="10"/>
  <c r="AP220" i="10"/>
  <c r="AO220" i="10"/>
  <c r="AN220" i="10"/>
  <c r="AM220" i="10"/>
  <c r="AL220" i="10"/>
  <c r="AK220" i="10"/>
  <c r="AJ220" i="10"/>
  <c r="AI220" i="10"/>
  <c r="AH220" i="10"/>
  <c r="AG220" i="10"/>
  <c r="AF220" i="10"/>
  <c r="AE220" i="10"/>
  <c r="AD220" i="10"/>
  <c r="AC220" i="10"/>
  <c r="AV220" i="10" s="1"/>
  <c r="T220" i="10"/>
  <c r="AQ219" i="10"/>
  <c r="AP219" i="10"/>
  <c r="AO219" i="10"/>
  <c r="AN219" i="10"/>
  <c r="AM219" i="10"/>
  <c r="AL219" i="10"/>
  <c r="AK219" i="10"/>
  <c r="AJ219" i="10"/>
  <c r="AI219" i="10"/>
  <c r="AH219" i="10"/>
  <c r="AG219" i="10"/>
  <c r="AF219" i="10"/>
  <c r="AE219" i="10"/>
  <c r="AD219" i="10"/>
  <c r="AC219" i="10"/>
  <c r="AV219" i="10" s="1"/>
  <c r="T219" i="10"/>
  <c r="AQ218" i="10"/>
  <c r="AP218" i="10"/>
  <c r="AO218" i="10"/>
  <c r="AN218" i="10"/>
  <c r="AM218" i="10"/>
  <c r="AL218" i="10"/>
  <c r="AK218" i="10"/>
  <c r="AJ218" i="10"/>
  <c r="AI218" i="10"/>
  <c r="AH218" i="10"/>
  <c r="AG218" i="10"/>
  <c r="AF218" i="10"/>
  <c r="AE218" i="10"/>
  <c r="AD218" i="10"/>
  <c r="AC218" i="10"/>
  <c r="AV218" i="10" s="1"/>
  <c r="T218" i="10"/>
  <c r="AQ217" i="10"/>
  <c r="AP217" i="10"/>
  <c r="AO217" i="10"/>
  <c r="AN217" i="10"/>
  <c r="AM217" i="10"/>
  <c r="AL217" i="10"/>
  <c r="AK217" i="10"/>
  <c r="AJ217" i="10"/>
  <c r="AI217" i="10"/>
  <c r="AH217" i="10"/>
  <c r="AG217" i="10"/>
  <c r="AF217" i="10"/>
  <c r="AE217" i="10"/>
  <c r="AD217" i="10"/>
  <c r="AC217" i="10"/>
  <c r="AV217" i="10" s="1"/>
  <c r="T217" i="10"/>
  <c r="AQ216" i="10"/>
  <c r="AP216" i="10"/>
  <c r="AO216" i="10"/>
  <c r="AN216" i="10"/>
  <c r="AM216" i="10"/>
  <c r="AM232" i="10" s="1"/>
  <c r="AL216" i="10"/>
  <c r="AK216" i="10"/>
  <c r="AJ216" i="10"/>
  <c r="AI216" i="10"/>
  <c r="AH216" i="10"/>
  <c r="AG216" i="10"/>
  <c r="AF216" i="10"/>
  <c r="AE216" i="10"/>
  <c r="AE232" i="10" s="1"/>
  <c r="AD216" i="10"/>
  <c r="AC216" i="10"/>
  <c r="AV216" i="10" s="1"/>
  <c r="T216" i="10"/>
  <c r="AU215" i="10"/>
  <c r="AU214" i="10"/>
  <c r="AQ212" i="10"/>
  <c r="AP212" i="10"/>
  <c r="AO212" i="10"/>
  <c r="AN212" i="10"/>
  <c r="AM212" i="10"/>
  <c r="AL212" i="10"/>
  <c r="AK212" i="10"/>
  <c r="AJ212" i="10"/>
  <c r="AI212" i="10"/>
  <c r="AH212" i="10"/>
  <c r="AG212" i="10"/>
  <c r="AF212" i="10"/>
  <c r="AE212" i="10"/>
  <c r="AD212" i="10"/>
  <c r="AC212" i="10"/>
  <c r="AV212" i="10" s="1"/>
  <c r="T212" i="10"/>
  <c r="AR212" i="10" s="1"/>
  <c r="AQ211" i="10"/>
  <c r="AP211" i="10"/>
  <c r="AO211" i="10"/>
  <c r="AN211" i="10"/>
  <c r="AM211" i="10"/>
  <c r="AL211" i="10"/>
  <c r="AK211" i="10"/>
  <c r="AJ211" i="10"/>
  <c r="AI211" i="10"/>
  <c r="AH211" i="10"/>
  <c r="AG211" i="10"/>
  <c r="AF211" i="10"/>
  <c r="AE211" i="10"/>
  <c r="AD211" i="10"/>
  <c r="AC211" i="10"/>
  <c r="AV211" i="10" s="1"/>
  <c r="T211" i="10"/>
  <c r="AQ210" i="10"/>
  <c r="AP210" i="10"/>
  <c r="AO210" i="10"/>
  <c r="AN210" i="10"/>
  <c r="AM210" i="10"/>
  <c r="AL210" i="10"/>
  <c r="AK210" i="10"/>
  <c r="AJ210" i="10"/>
  <c r="AI210" i="10"/>
  <c r="AH210" i="10"/>
  <c r="AG210" i="10"/>
  <c r="AF210" i="10"/>
  <c r="AE210" i="10"/>
  <c r="AD210" i="10"/>
  <c r="AC210" i="10"/>
  <c r="AV210" i="10" s="1"/>
  <c r="T210" i="10"/>
  <c r="AQ209" i="10"/>
  <c r="AP209" i="10"/>
  <c r="AO209" i="10"/>
  <c r="AN209" i="10"/>
  <c r="AM209" i="10"/>
  <c r="AL209" i="10"/>
  <c r="AK209" i="10"/>
  <c r="AJ209" i="10"/>
  <c r="AI209" i="10"/>
  <c r="AH209" i="10"/>
  <c r="AG209" i="10"/>
  <c r="AF209" i="10"/>
  <c r="AE209" i="10"/>
  <c r="AD209" i="10"/>
  <c r="AC209" i="10"/>
  <c r="AV209" i="10" s="1"/>
  <c r="T209" i="10"/>
  <c r="AQ208" i="10"/>
  <c r="AP208" i="10"/>
  <c r="AO208" i="10"/>
  <c r="AN208" i="10"/>
  <c r="AM208" i="10"/>
  <c r="AL208" i="10"/>
  <c r="AK208" i="10"/>
  <c r="AJ208" i="10"/>
  <c r="AI208" i="10"/>
  <c r="AH208" i="10"/>
  <c r="AG208" i="10"/>
  <c r="AF208" i="10"/>
  <c r="AE208" i="10"/>
  <c r="AD208" i="10"/>
  <c r="AC208" i="10"/>
  <c r="AV208" i="10" s="1"/>
  <c r="T208" i="10"/>
  <c r="AQ207" i="10"/>
  <c r="AP207" i="10"/>
  <c r="AO207" i="10"/>
  <c r="AN207" i="10"/>
  <c r="AM207" i="10"/>
  <c r="AL207" i="10"/>
  <c r="AK207" i="10"/>
  <c r="AJ207" i="10"/>
  <c r="AI207" i="10"/>
  <c r="AH207" i="10"/>
  <c r="AG207" i="10"/>
  <c r="AF207" i="10"/>
  <c r="AE207" i="10"/>
  <c r="AD207" i="10"/>
  <c r="AC207" i="10"/>
  <c r="AV207" i="10" s="1"/>
  <c r="T207" i="10"/>
  <c r="AQ206" i="10"/>
  <c r="AP206" i="10"/>
  <c r="AO206" i="10"/>
  <c r="AN206" i="10"/>
  <c r="AM206" i="10"/>
  <c r="AL206" i="10"/>
  <c r="AK206" i="10"/>
  <c r="AJ206" i="10"/>
  <c r="AI206" i="10"/>
  <c r="AH206" i="10"/>
  <c r="AG206" i="10"/>
  <c r="AF206" i="10"/>
  <c r="AE206" i="10"/>
  <c r="AD206" i="10"/>
  <c r="AC206" i="10"/>
  <c r="AV206" i="10" s="1"/>
  <c r="T206" i="10"/>
  <c r="AQ205" i="10"/>
  <c r="AP205" i="10"/>
  <c r="AO205" i="10"/>
  <c r="AN205" i="10"/>
  <c r="AM205" i="10"/>
  <c r="AL205" i="10"/>
  <c r="AK205" i="10"/>
  <c r="AJ205" i="10"/>
  <c r="AI205" i="10"/>
  <c r="AH205" i="10"/>
  <c r="AG205" i="10"/>
  <c r="AF205" i="10"/>
  <c r="AE205" i="10"/>
  <c r="AD205" i="10"/>
  <c r="AC205" i="10"/>
  <c r="AV205" i="10" s="1"/>
  <c r="T205" i="10"/>
  <c r="AQ204" i="10"/>
  <c r="AP204" i="10"/>
  <c r="AO204" i="10"/>
  <c r="AN204" i="10"/>
  <c r="AM204" i="10"/>
  <c r="AL204" i="10"/>
  <c r="AK204" i="10"/>
  <c r="AJ204" i="10"/>
  <c r="AI204" i="10"/>
  <c r="AH204" i="10"/>
  <c r="AG204" i="10"/>
  <c r="AF204" i="10"/>
  <c r="AE204" i="10"/>
  <c r="AD204" i="10"/>
  <c r="AC204" i="10"/>
  <c r="AV204" i="10" s="1"/>
  <c r="T204" i="10"/>
  <c r="AR204" i="10" s="1"/>
  <c r="AQ203" i="10"/>
  <c r="AP203" i="10"/>
  <c r="AO203" i="10"/>
  <c r="AN203" i="10"/>
  <c r="AM203" i="10"/>
  <c r="AL203" i="10"/>
  <c r="AK203" i="10"/>
  <c r="AJ203" i="10"/>
  <c r="AI203" i="10"/>
  <c r="AH203" i="10"/>
  <c r="AG203" i="10"/>
  <c r="AF203" i="10"/>
  <c r="AE203" i="10"/>
  <c r="AD203" i="10"/>
  <c r="AC203" i="10"/>
  <c r="AV203" i="10" s="1"/>
  <c r="T203" i="10"/>
  <c r="AR203" i="10" s="1"/>
  <c r="AQ202" i="10"/>
  <c r="AP202" i="10"/>
  <c r="AO202" i="10"/>
  <c r="AN202" i="10"/>
  <c r="AM202" i="10"/>
  <c r="AL202" i="10"/>
  <c r="AK202" i="10"/>
  <c r="AK213" i="10" s="1"/>
  <c r="AJ202" i="10"/>
  <c r="AI202" i="10"/>
  <c r="AH202" i="10"/>
  <c r="AG202" i="10"/>
  <c r="AF202" i="10"/>
  <c r="AE202" i="10"/>
  <c r="AD202" i="10"/>
  <c r="AC202" i="10"/>
  <c r="T202" i="10"/>
  <c r="AU201" i="10"/>
  <c r="T201" i="10"/>
  <c r="U201" i="10" s="1"/>
  <c r="AU200" i="10"/>
  <c r="T200" i="10"/>
  <c r="U200" i="10" s="1"/>
  <c r="T199" i="10"/>
  <c r="U199" i="10" s="1"/>
  <c r="AQ198" i="10"/>
  <c r="AP198" i="10"/>
  <c r="AO198" i="10"/>
  <c r="AN198" i="10"/>
  <c r="AM198" i="10"/>
  <c r="AL198" i="10"/>
  <c r="AK198" i="10"/>
  <c r="AJ198" i="10"/>
  <c r="AI198" i="10"/>
  <c r="AH198" i="10"/>
  <c r="AG198" i="10"/>
  <c r="AF198" i="10"/>
  <c r="AE198" i="10"/>
  <c r="AD198" i="10"/>
  <c r="AC198" i="10"/>
  <c r="AV198" i="10" s="1"/>
  <c r="T198" i="10"/>
  <c r="AQ197" i="10"/>
  <c r="AP197" i="10"/>
  <c r="AO197" i="10"/>
  <c r="AN197" i="10"/>
  <c r="AM197" i="10"/>
  <c r="AL197" i="10"/>
  <c r="AK197" i="10"/>
  <c r="AJ197" i="10"/>
  <c r="AI197" i="10"/>
  <c r="AH197" i="10"/>
  <c r="AG197" i="10"/>
  <c r="AF197" i="10"/>
  <c r="AE197" i="10"/>
  <c r="AD197" i="10"/>
  <c r="AC197" i="10"/>
  <c r="AV197" i="10" s="1"/>
  <c r="T197" i="10"/>
  <c r="AQ196" i="10"/>
  <c r="AP196" i="10"/>
  <c r="AO196" i="10"/>
  <c r="AN196" i="10"/>
  <c r="AM196" i="10"/>
  <c r="AL196" i="10"/>
  <c r="AK196" i="10"/>
  <c r="AJ196" i="10"/>
  <c r="AI196" i="10"/>
  <c r="AH196" i="10"/>
  <c r="AG196" i="10"/>
  <c r="AF196" i="10"/>
  <c r="AE196" i="10"/>
  <c r="AD196" i="10"/>
  <c r="AC196" i="10"/>
  <c r="AV196" i="10" s="1"/>
  <c r="T196" i="10"/>
  <c r="AQ195" i="10"/>
  <c r="AP195" i="10"/>
  <c r="AO195" i="10"/>
  <c r="AN195" i="10"/>
  <c r="AM195" i="10"/>
  <c r="AL195" i="10"/>
  <c r="AK195" i="10"/>
  <c r="AJ195" i="10"/>
  <c r="AI195" i="10"/>
  <c r="AH195" i="10"/>
  <c r="AG195" i="10"/>
  <c r="AF195" i="10"/>
  <c r="AE195" i="10"/>
  <c r="AD195" i="10"/>
  <c r="AC195" i="10"/>
  <c r="AV195" i="10" s="1"/>
  <c r="T195" i="10"/>
  <c r="AQ194" i="10"/>
  <c r="AP194" i="10"/>
  <c r="AO194" i="10"/>
  <c r="AN194" i="10"/>
  <c r="AM194" i="10"/>
  <c r="AL194" i="10"/>
  <c r="AK194" i="10"/>
  <c r="AJ194" i="10"/>
  <c r="AI194" i="10"/>
  <c r="AH194" i="10"/>
  <c r="AG194" i="10"/>
  <c r="AF194" i="10"/>
  <c r="AE194" i="10"/>
  <c r="AD194" i="10"/>
  <c r="AC194" i="10"/>
  <c r="AV194" i="10" s="1"/>
  <c r="T194" i="10"/>
  <c r="AQ193" i="10"/>
  <c r="AP193" i="10"/>
  <c r="AO193" i="10"/>
  <c r="AN193" i="10"/>
  <c r="AM193" i="10"/>
  <c r="AL193" i="10"/>
  <c r="AK193" i="10"/>
  <c r="AJ193" i="10"/>
  <c r="AI193" i="10"/>
  <c r="AH193" i="10"/>
  <c r="AG193" i="10"/>
  <c r="AF193" i="10"/>
  <c r="AE193" i="10"/>
  <c r="AD193" i="10"/>
  <c r="AC193" i="10"/>
  <c r="AV193" i="10" s="1"/>
  <c r="T193" i="10"/>
  <c r="AR193" i="10" s="1"/>
  <c r="AQ192" i="10"/>
  <c r="AP192" i="10"/>
  <c r="AO192" i="10"/>
  <c r="AN192" i="10"/>
  <c r="AM192" i="10"/>
  <c r="AL192" i="10"/>
  <c r="AK192" i="10"/>
  <c r="AJ192" i="10"/>
  <c r="AI192" i="10"/>
  <c r="AH192" i="10"/>
  <c r="AG192" i="10"/>
  <c r="AF192" i="10"/>
  <c r="AE192" i="10"/>
  <c r="AD192" i="10"/>
  <c r="AC192" i="10"/>
  <c r="AV192" i="10" s="1"/>
  <c r="T192" i="10"/>
  <c r="AQ191" i="10"/>
  <c r="AP191" i="10"/>
  <c r="AO191" i="10"/>
  <c r="AN191" i="10"/>
  <c r="AM191" i="10"/>
  <c r="AL191" i="10"/>
  <c r="AK191" i="10"/>
  <c r="AJ191" i="10"/>
  <c r="AI191" i="10"/>
  <c r="AH191" i="10"/>
  <c r="AG191" i="10"/>
  <c r="AF191" i="10"/>
  <c r="AE191" i="10"/>
  <c r="AD191" i="10"/>
  <c r="AC191" i="10"/>
  <c r="T191" i="10"/>
  <c r="AQ190" i="10"/>
  <c r="AP190" i="10"/>
  <c r="AO190" i="10"/>
  <c r="AN190" i="10"/>
  <c r="AM190" i="10"/>
  <c r="AM199" i="10" s="1"/>
  <c r="AL190" i="10"/>
  <c r="AK190" i="10"/>
  <c r="AJ190" i="10"/>
  <c r="AI190" i="10"/>
  <c r="AH190" i="10"/>
  <c r="AG190" i="10"/>
  <c r="AF190" i="10"/>
  <c r="AE190" i="10"/>
  <c r="AE199" i="10" s="1"/>
  <c r="AD190" i="10"/>
  <c r="AC190" i="10"/>
  <c r="AV190" i="10" s="1"/>
  <c r="T190" i="10"/>
  <c r="AR190" i="10" s="1"/>
  <c r="AU189" i="10"/>
  <c r="T189" i="10"/>
  <c r="U189" i="10" s="1"/>
  <c r="T188" i="10"/>
  <c r="U188" i="10" s="1"/>
  <c r="T187" i="10"/>
  <c r="U187" i="10" s="1"/>
  <c r="AQ186" i="10"/>
  <c r="AP186" i="10"/>
  <c r="AO186" i="10"/>
  <c r="AN186" i="10"/>
  <c r="AM186" i="10"/>
  <c r="AL186" i="10"/>
  <c r="AK186" i="10"/>
  <c r="AJ186" i="10"/>
  <c r="AI186" i="10"/>
  <c r="AH186" i="10"/>
  <c r="AG186" i="10"/>
  <c r="AF186" i="10"/>
  <c r="AE186" i="10"/>
  <c r="AD186" i="10"/>
  <c r="AC186" i="10"/>
  <c r="AV186" i="10" s="1"/>
  <c r="T186" i="10"/>
  <c r="AR186" i="10" s="1"/>
  <c r="AQ185" i="10"/>
  <c r="AP185" i="10"/>
  <c r="AO185" i="10"/>
  <c r="AN185" i="10"/>
  <c r="AM185" i="10"/>
  <c r="AL185" i="10"/>
  <c r="AK185" i="10"/>
  <c r="AJ185" i="10"/>
  <c r="AI185" i="10"/>
  <c r="AH185" i="10"/>
  <c r="AG185" i="10"/>
  <c r="AF185" i="10"/>
  <c r="AE185" i="10"/>
  <c r="AD185" i="10"/>
  <c r="AC185" i="10"/>
  <c r="T185" i="10"/>
  <c r="AQ184" i="10"/>
  <c r="AP184" i="10"/>
  <c r="AO184" i="10"/>
  <c r="AN184" i="10"/>
  <c r="AM184" i="10"/>
  <c r="AL184" i="10"/>
  <c r="AK184" i="10"/>
  <c r="AJ184" i="10"/>
  <c r="AI184" i="10"/>
  <c r="AH184" i="10"/>
  <c r="AG184" i="10"/>
  <c r="AF184" i="10"/>
  <c r="AE184" i="10"/>
  <c r="AD184" i="10"/>
  <c r="AC184" i="10"/>
  <c r="T184" i="10"/>
  <c r="AR184" i="10" s="1"/>
  <c r="AQ183" i="10"/>
  <c r="AP183" i="10"/>
  <c r="AO183" i="10"/>
  <c r="AN183" i="10"/>
  <c r="AM183" i="10"/>
  <c r="AL183" i="10"/>
  <c r="AK183" i="10"/>
  <c r="AJ183" i="10"/>
  <c r="AI183" i="10"/>
  <c r="AH183" i="10"/>
  <c r="AG183" i="10"/>
  <c r="AF183" i="10"/>
  <c r="AE183" i="10"/>
  <c r="AD183" i="10"/>
  <c r="AC183" i="10"/>
  <c r="T183" i="10"/>
  <c r="U183" i="10" s="1"/>
  <c r="AW183" i="10" s="1"/>
  <c r="AQ182" i="10"/>
  <c r="AP182" i="10"/>
  <c r="AO182" i="10"/>
  <c r="AN182" i="10"/>
  <c r="AM182" i="10"/>
  <c r="AL182" i="10"/>
  <c r="AK182" i="10"/>
  <c r="AJ182" i="10"/>
  <c r="AI182" i="10"/>
  <c r="AH182" i="10"/>
  <c r="AG182" i="10"/>
  <c r="AF182" i="10"/>
  <c r="AE182" i="10"/>
  <c r="AD182" i="10"/>
  <c r="AC182" i="10"/>
  <c r="T182" i="10"/>
  <c r="AR182" i="10" s="1"/>
  <c r="AQ181" i="10"/>
  <c r="AP181" i="10"/>
  <c r="AO181" i="10"/>
  <c r="AN181" i="10"/>
  <c r="AM181" i="10"/>
  <c r="AL181" i="10"/>
  <c r="AK181" i="10"/>
  <c r="AJ181" i="10"/>
  <c r="AI181" i="10"/>
  <c r="AH181" i="10"/>
  <c r="AG181" i="10"/>
  <c r="AF181" i="10"/>
  <c r="AE181" i="10"/>
  <c r="AD181" i="10"/>
  <c r="AC181" i="10"/>
  <c r="AV180" i="10" s="1"/>
  <c r="T181" i="10"/>
  <c r="AQ180" i="10"/>
  <c r="AP180" i="10"/>
  <c r="AO180" i="10"/>
  <c r="AN180" i="10"/>
  <c r="AM180" i="10"/>
  <c r="AL180" i="10"/>
  <c r="AK180" i="10"/>
  <c r="AJ180" i="10"/>
  <c r="AI180" i="10"/>
  <c r="AH180" i="10"/>
  <c r="AG180" i="10"/>
  <c r="AF180" i="10"/>
  <c r="AE180" i="10"/>
  <c r="AD180" i="10"/>
  <c r="AC180" i="10"/>
  <c r="T180" i="10"/>
  <c r="AR180" i="10" s="1"/>
  <c r="AQ179" i="10"/>
  <c r="AP179" i="10"/>
  <c r="AO179" i="10"/>
  <c r="AN179" i="10"/>
  <c r="AM179" i="10"/>
  <c r="AL179" i="10"/>
  <c r="AK179" i="10"/>
  <c r="AJ179" i="10"/>
  <c r="AI179" i="10"/>
  <c r="AH179" i="10"/>
  <c r="AG179" i="10"/>
  <c r="AF179" i="10"/>
  <c r="AE179" i="10"/>
  <c r="AD179" i="10"/>
  <c r="AC179" i="10"/>
  <c r="U179" i="10"/>
  <c r="AW179" i="10" s="1"/>
  <c r="AQ178" i="10"/>
  <c r="AP178" i="10"/>
  <c r="AO178" i="10"/>
  <c r="AN178" i="10"/>
  <c r="AM178" i="10"/>
  <c r="AL178" i="10"/>
  <c r="AK178" i="10"/>
  <c r="AJ178" i="10"/>
  <c r="AI178" i="10"/>
  <c r="AH178" i="10"/>
  <c r="AG178" i="10"/>
  <c r="AF178" i="10"/>
  <c r="AE178" i="10"/>
  <c r="AD178" i="10"/>
  <c r="AC178" i="10"/>
  <c r="T178" i="10"/>
  <c r="AQ177" i="10"/>
  <c r="AP177" i="10"/>
  <c r="AO177" i="10"/>
  <c r="AM177" i="10"/>
  <c r="AL177" i="10"/>
  <c r="AK177" i="10"/>
  <c r="AJ177" i="10"/>
  <c r="AI177" i="10"/>
  <c r="AH177" i="10"/>
  <c r="AG177" i="10"/>
  <c r="AF177" i="10"/>
  <c r="AE177" i="10"/>
  <c r="AD177" i="10"/>
  <c r="AC177" i="10"/>
  <c r="U177" i="10"/>
  <c r="AW177" i="10" s="1"/>
  <c r="P177" i="10"/>
  <c r="AN177" i="10" s="1"/>
  <c r="AQ176" i="10"/>
  <c r="AP176" i="10"/>
  <c r="AO176" i="10"/>
  <c r="AN176" i="10"/>
  <c r="AM176" i="10"/>
  <c r="AL176" i="10"/>
  <c r="AK176" i="10"/>
  <c r="AJ176" i="10"/>
  <c r="AI176" i="10"/>
  <c r="AH176" i="10"/>
  <c r="AG176" i="10"/>
  <c r="AF176" i="10"/>
  <c r="AE176" i="10"/>
  <c r="AD176" i="10"/>
  <c r="AC176" i="10"/>
  <c r="AV176" i="10" s="1"/>
  <c r="T176" i="10"/>
  <c r="AR176" i="10" s="1"/>
  <c r="AQ175" i="10"/>
  <c r="AP175" i="10"/>
  <c r="AO175" i="10"/>
  <c r="AN175" i="10"/>
  <c r="AM175" i="10"/>
  <c r="AL175" i="10"/>
  <c r="AK175" i="10"/>
  <c r="AJ175" i="10"/>
  <c r="AI175" i="10"/>
  <c r="AH175" i="10"/>
  <c r="AG175" i="10"/>
  <c r="AF175" i="10"/>
  <c r="AE175" i="10"/>
  <c r="AD175" i="10"/>
  <c r="AC175" i="10"/>
  <c r="AV175" i="10" s="1"/>
  <c r="T175" i="10"/>
  <c r="AR175" i="10" s="1"/>
  <c r="AQ174" i="10"/>
  <c r="AP174" i="10"/>
  <c r="AO174" i="10"/>
  <c r="AN174" i="10"/>
  <c r="AM174" i="10"/>
  <c r="AL174" i="10"/>
  <c r="AK174" i="10"/>
  <c r="AJ174" i="10"/>
  <c r="AI174" i="10"/>
  <c r="AH174" i="10"/>
  <c r="AG174" i="10"/>
  <c r="AF174" i="10"/>
  <c r="AE174" i="10"/>
  <c r="AD174" i="10"/>
  <c r="AC174" i="10"/>
  <c r="AV174" i="10" s="1"/>
  <c r="T174" i="10"/>
  <c r="AR174" i="10" s="1"/>
  <c r="AQ173" i="10"/>
  <c r="AP173" i="10"/>
  <c r="AO173" i="10"/>
  <c r="AN173" i="10"/>
  <c r="AM173" i="10"/>
  <c r="AL173" i="10"/>
  <c r="AK173" i="10"/>
  <c r="AJ173" i="10"/>
  <c r="AI173" i="10"/>
  <c r="AH173" i="10"/>
  <c r="AG173" i="10"/>
  <c r="AF173" i="10"/>
  <c r="AE173" i="10"/>
  <c r="AD173" i="10"/>
  <c r="AC173" i="10"/>
  <c r="AV173" i="10" s="1"/>
  <c r="T173" i="10"/>
  <c r="AR173" i="10" s="1"/>
  <c r="AQ172" i="10"/>
  <c r="AP172" i="10"/>
  <c r="AO172" i="10"/>
  <c r="AN172" i="10"/>
  <c r="AM172" i="10"/>
  <c r="AL172" i="10"/>
  <c r="AK172" i="10"/>
  <c r="AJ172" i="10"/>
  <c r="AI172" i="10"/>
  <c r="AH172" i="10"/>
  <c r="AG172" i="10"/>
  <c r="AF172" i="10"/>
  <c r="AE172" i="10"/>
  <c r="AD172" i="10"/>
  <c r="AC172" i="10"/>
  <c r="AV172" i="10" s="1"/>
  <c r="T172" i="10"/>
  <c r="AR172" i="10" s="1"/>
  <c r="AQ171" i="10"/>
  <c r="AP171" i="10"/>
  <c r="AO171" i="10"/>
  <c r="AN171" i="10"/>
  <c r="AM171" i="10"/>
  <c r="AL171" i="10"/>
  <c r="AK171" i="10"/>
  <c r="AJ171" i="10"/>
  <c r="AI171" i="10"/>
  <c r="AH171" i="10"/>
  <c r="AG171" i="10"/>
  <c r="AF171" i="10"/>
  <c r="AE171" i="10"/>
  <c r="AD171" i="10"/>
  <c r="AC171" i="10"/>
  <c r="AV171" i="10" s="1"/>
  <c r="T171" i="10"/>
  <c r="AQ170" i="10"/>
  <c r="AP170" i="10"/>
  <c r="AO170" i="10"/>
  <c r="AN170" i="10"/>
  <c r="AM170" i="10"/>
  <c r="AL170" i="10"/>
  <c r="AK170" i="10"/>
  <c r="AJ170" i="10"/>
  <c r="AI170" i="10"/>
  <c r="AH170" i="10"/>
  <c r="AG170" i="10"/>
  <c r="AF170" i="10"/>
  <c r="AE170" i="10"/>
  <c r="AD170" i="10"/>
  <c r="AC170" i="10"/>
  <c r="AV170" i="10" s="1"/>
  <c r="T170" i="10"/>
  <c r="AR170" i="10" s="1"/>
  <c r="AQ169" i="10"/>
  <c r="AP169" i="10"/>
  <c r="AO169" i="10"/>
  <c r="AN169" i="10"/>
  <c r="AM169" i="10"/>
  <c r="AL169" i="10"/>
  <c r="AK169" i="10"/>
  <c r="AJ169" i="10"/>
  <c r="AI169" i="10"/>
  <c r="AH169" i="10"/>
  <c r="AG169" i="10"/>
  <c r="AF169" i="10"/>
  <c r="AE169" i="10"/>
  <c r="AD169" i="10"/>
  <c r="AC169" i="10"/>
  <c r="AV169" i="10" s="1"/>
  <c r="T169" i="10"/>
  <c r="AR169" i="10" s="1"/>
  <c r="AQ168" i="10"/>
  <c r="AP168" i="10"/>
  <c r="AO168" i="10"/>
  <c r="AN168" i="10"/>
  <c r="AM168" i="10"/>
  <c r="AL168" i="10"/>
  <c r="AK168" i="10"/>
  <c r="AJ168" i="10"/>
  <c r="AI168" i="10"/>
  <c r="AH168" i="10"/>
  <c r="AG168" i="10"/>
  <c r="AF168" i="10"/>
  <c r="AE168" i="10"/>
  <c r="AD168" i="10"/>
  <c r="AC168" i="10"/>
  <c r="AV168" i="10" s="1"/>
  <c r="T168" i="10"/>
  <c r="AR168" i="10" s="1"/>
  <c r="AQ167" i="10"/>
  <c r="AP167" i="10"/>
  <c r="AO167" i="10"/>
  <c r="AN167" i="10"/>
  <c r="AM167" i="10"/>
  <c r="AL167" i="10"/>
  <c r="AK167" i="10"/>
  <c r="AJ167" i="10"/>
  <c r="AI167" i="10"/>
  <c r="AH167" i="10"/>
  <c r="AG167" i="10"/>
  <c r="AF167" i="10"/>
  <c r="AE167" i="10"/>
  <c r="AD167" i="10"/>
  <c r="AC167" i="10"/>
  <c r="AV167" i="10" s="1"/>
  <c r="T167" i="10"/>
  <c r="AR167" i="10" s="1"/>
  <c r="AQ166" i="10"/>
  <c r="AP166" i="10"/>
  <c r="AO166" i="10"/>
  <c r="AN166" i="10"/>
  <c r="AM166" i="10"/>
  <c r="AL166" i="10"/>
  <c r="AK166" i="10"/>
  <c r="AJ166" i="10"/>
  <c r="AI166" i="10"/>
  <c r="AH166" i="10"/>
  <c r="AG166" i="10"/>
  <c r="AF166" i="10"/>
  <c r="AE166" i="10"/>
  <c r="AD166" i="10"/>
  <c r="AC166" i="10"/>
  <c r="AV166" i="10" s="1"/>
  <c r="T166" i="10"/>
  <c r="AR166" i="10" s="1"/>
  <c r="AQ165" i="10"/>
  <c r="AP165" i="10"/>
  <c r="AO165" i="10"/>
  <c r="AN165" i="10"/>
  <c r="AM165" i="10"/>
  <c r="AL165" i="10"/>
  <c r="AK165" i="10"/>
  <c r="AJ165" i="10"/>
  <c r="AI165" i="10"/>
  <c r="AH165" i="10"/>
  <c r="AG165" i="10"/>
  <c r="AF165" i="10"/>
  <c r="AE165" i="10"/>
  <c r="AD165" i="10"/>
  <c r="AC165" i="10"/>
  <c r="AV165" i="10" s="1"/>
  <c r="T165" i="10"/>
  <c r="AR165" i="10" s="1"/>
  <c r="AQ164" i="10"/>
  <c r="AP164" i="10"/>
  <c r="AO164" i="10"/>
  <c r="AN164" i="10"/>
  <c r="AM164" i="10"/>
  <c r="AL164" i="10"/>
  <c r="AK164" i="10"/>
  <c r="AJ164" i="10"/>
  <c r="AI164" i="10"/>
  <c r="AH164" i="10"/>
  <c r="AG164" i="10"/>
  <c r="AF164" i="10"/>
  <c r="AE164" i="10"/>
  <c r="AD164" i="10"/>
  <c r="AC164" i="10"/>
  <c r="AV164" i="10" s="1"/>
  <c r="T164" i="10"/>
  <c r="AR164" i="10" s="1"/>
  <c r="AQ163" i="10"/>
  <c r="AP163" i="10"/>
  <c r="AO163" i="10"/>
  <c r="AN163" i="10"/>
  <c r="AM163" i="10"/>
  <c r="AL163" i="10"/>
  <c r="AK163" i="10"/>
  <c r="AJ163" i="10"/>
  <c r="AI163" i="10"/>
  <c r="AH163" i="10"/>
  <c r="AG163" i="10"/>
  <c r="AF163" i="10"/>
  <c r="AE163" i="10"/>
  <c r="AD163" i="10"/>
  <c r="AC163" i="10"/>
  <c r="AV163" i="10" s="1"/>
  <c r="T163" i="10"/>
  <c r="AQ162" i="10"/>
  <c r="AP162" i="10"/>
  <c r="AO162" i="10"/>
  <c r="AN162" i="10"/>
  <c r="AM162" i="10"/>
  <c r="AL162" i="10"/>
  <c r="AK162" i="10"/>
  <c r="AJ162" i="10"/>
  <c r="AI162" i="10"/>
  <c r="AH162" i="10"/>
  <c r="AG162" i="10"/>
  <c r="AF162" i="10"/>
  <c r="AE162" i="10"/>
  <c r="AD162" i="10"/>
  <c r="AC162" i="10"/>
  <c r="AV162" i="10" s="1"/>
  <c r="T162" i="10"/>
  <c r="AR162" i="10" s="1"/>
  <c r="AQ161" i="10"/>
  <c r="AP161" i="10"/>
  <c r="AO161" i="10"/>
  <c r="AN161" i="10"/>
  <c r="AM161" i="10"/>
  <c r="AL161" i="10"/>
  <c r="AK161" i="10"/>
  <c r="AJ161" i="10"/>
  <c r="AI161" i="10"/>
  <c r="AH161" i="10"/>
  <c r="AG161" i="10"/>
  <c r="AF161" i="10"/>
  <c r="AE161" i="10"/>
  <c r="AD161" i="10"/>
  <c r="AC161" i="10"/>
  <c r="AV161" i="10" s="1"/>
  <c r="U161" i="10"/>
  <c r="AW161" i="10" s="1"/>
  <c r="T161" i="10"/>
  <c r="AR161" i="10" s="1"/>
  <c r="AQ160" i="10"/>
  <c r="AP160" i="10"/>
  <c r="AO160" i="10"/>
  <c r="AN160" i="10"/>
  <c r="AM160" i="10"/>
  <c r="AL160" i="10"/>
  <c r="AK160" i="10"/>
  <c r="AJ160" i="10"/>
  <c r="AI160" i="10"/>
  <c r="AH160" i="10"/>
  <c r="AG160" i="10"/>
  <c r="AF160" i="10"/>
  <c r="AE160" i="10"/>
  <c r="AD160" i="10"/>
  <c r="AC160" i="10"/>
  <c r="AV160" i="10" s="1"/>
  <c r="T160" i="10"/>
  <c r="AR160" i="10" s="1"/>
  <c r="AQ159" i="10"/>
  <c r="AP159" i="10"/>
  <c r="AO159" i="10"/>
  <c r="AN159" i="10"/>
  <c r="AM159" i="10"/>
  <c r="AL159" i="10"/>
  <c r="AK159" i="10"/>
  <c r="AJ159" i="10"/>
  <c r="AI159" i="10"/>
  <c r="AH159" i="10"/>
  <c r="AG159" i="10"/>
  <c r="AF159" i="10"/>
  <c r="AE159" i="10"/>
  <c r="AD159" i="10"/>
  <c r="AC159" i="10"/>
  <c r="AV159" i="10" s="1"/>
  <c r="T159" i="10"/>
  <c r="AR159" i="10" s="1"/>
  <c r="AQ158" i="10"/>
  <c r="AP158" i="10"/>
  <c r="AO158" i="10"/>
  <c r="AN158" i="10"/>
  <c r="AM158" i="10"/>
  <c r="AL158" i="10"/>
  <c r="AK158" i="10"/>
  <c r="AJ158" i="10"/>
  <c r="AI158" i="10"/>
  <c r="AH158" i="10"/>
  <c r="AG158" i="10"/>
  <c r="AF158" i="10"/>
  <c r="AE158" i="10"/>
  <c r="AD158" i="10"/>
  <c r="AC158" i="10"/>
  <c r="AV158" i="10" s="1"/>
  <c r="T158" i="10"/>
  <c r="AR158" i="10" s="1"/>
  <c r="AQ157" i="10"/>
  <c r="AP157" i="10"/>
  <c r="AO157" i="10"/>
  <c r="AN157" i="10"/>
  <c r="AM157" i="10"/>
  <c r="AL157" i="10"/>
  <c r="AK157" i="10"/>
  <c r="AJ157" i="10"/>
  <c r="AI157" i="10"/>
  <c r="AH157" i="10"/>
  <c r="AG157" i="10"/>
  <c r="AF157" i="10"/>
  <c r="AE157" i="10"/>
  <c r="AD157" i="10"/>
  <c r="AC157" i="10"/>
  <c r="AV157" i="10" s="1"/>
  <c r="T157" i="10"/>
  <c r="AR157" i="10" s="1"/>
  <c r="AQ156" i="10"/>
  <c r="AP156" i="10"/>
  <c r="AO156" i="10"/>
  <c r="AN156" i="10"/>
  <c r="AM156" i="10"/>
  <c r="AL156" i="10"/>
  <c r="AK156" i="10"/>
  <c r="AJ156" i="10"/>
  <c r="AI156" i="10"/>
  <c r="AH156" i="10"/>
  <c r="AG156" i="10"/>
  <c r="AF156" i="10"/>
  <c r="AE156" i="10"/>
  <c r="AD156" i="10"/>
  <c r="AC156" i="10"/>
  <c r="AV156" i="10" s="1"/>
  <c r="T156" i="10"/>
  <c r="AR156" i="10" s="1"/>
  <c r="AQ155" i="10"/>
  <c r="AP155" i="10"/>
  <c r="AO155" i="10"/>
  <c r="AN155" i="10"/>
  <c r="AM155" i="10"/>
  <c r="AL155" i="10"/>
  <c r="AK155" i="10"/>
  <c r="AJ155" i="10"/>
  <c r="AI155" i="10"/>
  <c r="AH155" i="10"/>
  <c r="AG155" i="10"/>
  <c r="AF155" i="10"/>
  <c r="AE155" i="10"/>
  <c r="AD155" i="10"/>
  <c r="AC155" i="10"/>
  <c r="AV155" i="10" s="1"/>
  <c r="T155" i="10"/>
  <c r="AR155" i="10" s="1"/>
  <c r="AQ154" i="10"/>
  <c r="AP154" i="10"/>
  <c r="AO154" i="10"/>
  <c r="AN154" i="10"/>
  <c r="AM154" i="10"/>
  <c r="AL154" i="10"/>
  <c r="AK154" i="10"/>
  <c r="AJ154" i="10"/>
  <c r="AI154" i="10"/>
  <c r="AH154" i="10"/>
  <c r="AG154" i="10"/>
  <c r="AF154" i="10"/>
  <c r="AE154" i="10"/>
  <c r="AD154" i="10"/>
  <c r="AC154" i="10"/>
  <c r="AV154" i="10" s="1"/>
  <c r="T154" i="10"/>
  <c r="AR154" i="10" s="1"/>
  <c r="AQ153" i="10"/>
  <c r="AP153" i="10"/>
  <c r="AO153" i="10"/>
  <c r="AN153" i="10"/>
  <c r="AM153" i="10"/>
  <c r="AL153" i="10"/>
  <c r="AK153" i="10"/>
  <c r="AJ153" i="10"/>
  <c r="AI153" i="10"/>
  <c r="AH153" i="10"/>
  <c r="AG153" i="10"/>
  <c r="AF153" i="10"/>
  <c r="AE153" i="10"/>
  <c r="AD153" i="10"/>
  <c r="AC153" i="10"/>
  <c r="AV153" i="10" s="1"/>
  <c r="T153" i="10"/>
  <c r="AR153" i="10" s="1"/>
  <c r="AP152" i="10"/>
  <c r="AO152" i="10"/>
  <c r="AN152" i="10"/>
  <c r="AM152" i="10"/>
  <c r="AL152" i="10"/>
  <c r="AK152" i="10"/>
  <c r="AJ152" i="10"/>
  <c r="AI152" i="10"/>
  <c r="AH152" i="10"/>
  <c r="AG152" i="10"/>
  <c r="AF152" i="10"/>
  <c r="AE152" i="10"/>
  <c r="AD152" i="10"/>
  <c r="AC152" i="10"/>
  <c r="T152" i="10"/>
  <c r="AR152" i="10" s="1"/>
  <c r="S152" i="10"/>
  <c r="AQ152" i="10" s="1"/>
  <c r="AQ151" i="10"/>
  <c r="AP151" i="10"/>
  <c r="AO151" i="10"/>
  <c r="AN151" i="10"/>
  <c r="AM151" i="10"/>
  <c r="AL151" i="10"/>
  <c r="AK151" i="10"/>
  <c r="AJ151" i="10"/>
  <c r="AI151" i="10"/>
  <c r="AH151" i="10"/>
  <c r="AG151" i="10"/>
  <c r="AF151" i="10"/>
  <c r="AE151" i="10"/>
  <c r="AD151" i="10"/>
  <c r="AC151" i="10"/>
  <c r="AV151" i="10" s="1"/>
  <c r="T151" i="10"/>
  <c r="AP150" i="10"/>
  <c r="AO150" i="10"/>
  <c r="AN150" i="10"/>
  <c r="AM150" i="10"/>
  <c r="AL150" i="10"/>
  <c r="AK150" i="10"/>
  <c r="AJ150" i="10"/>
  <c r="AI150" i="10"/>
  <c r="AH150" i="10"/>
  <c r="AG150" i="10"/>
  <c r="AF150" i="10"/>
  <c r="AE150" i="10"/>
  <c r="AD150" i="10"/>
  <c r="AC150" i="10"/>
  <c r="T150" i="10"/>
  <c r="AR150" i="10" s="1"/>
  <c r="S150" i="10"/>
  <c r="AQ149" i="10"/>
  <c r="AP149" i="10"/>
  <c r="AO149" i="10"/>
  <c r="AN149" i="10"/>
  <c r="AM149" i="10"/>
  <c r="AL149" i="10"/>
  <c r="AK149" i="10"/>
  <c r="AJ149" i="10"/>
  <c r="AI149" i="10"/>
  <c r="AH149" i="10"/>
  <c r="AG149" i="10"/>
  <c r="AF149" i="10"/>
  <c r="AE149" i="10"/>
  <c r="AD149" i="10"/>
  <c r="AC149" i="10"/>
  <c r="AV149" i="10" s="1"/>
  <c r="T149" i="10"/>
  <c r="AR149" i="10" s="1"/>
  <c r="AQ148" i="10"/>
  <c r="AP148" i="10"/>
  <c r="AO148" i="10"/>
  <c r="AN148" i="10"/>
  <c r="AM148" i="10"/>
  <c r="AL148" i="10"/>
  <c r="AK148" i="10"/>
  <c r="AJ148" i="10"/>
  <c r="AI148" i="10"/>
  <c r="AH148" i="10"/>
  <c r="AG148" i="10"/>
  <c r="AF148" i="10"/>
  <c r="AE148" i="10"/>
  <c r="AD148" i="10"/>
  <c r="AC148" i="10"/>
  <c r="AV148" i="10" s="1"/>
  <c r="T148" i="10"/>
  <c r="AQ147" i="10"/>
  <c r="AP147" i="10"/>
  <c r="AO147" i="10"/>
  <c r="AN147" i="10"/>
  <c r="AM147" i="10"/>
  <c r="AL147" i="10"/>
  <c r="AK147" i="10"/>
  <c r="AJ147" i="10"/>
  <c r="AI147" i="10"/>
  <c r="AH147" i="10"/>
  <c r="AG147" i="10"/>
  <c r="AF147" i="10"/>
  <c r="AE147" i="10"/>
  <c r="AD147" i="10"/>
  <c r="AC147" i="10"/>
  <c r="AV147" i="10" s="1"/>
  <c r="T147" i="10"/>
  <c r="AR147" i="10" s="1"/>
  <c r="AQ146" i="10"/>
  <c r="AP146" i="10"/>
  <c r="AO146" i="10"/>
  <c r="AN146" i="10"/>
  <c r="AM146" i="10"/>
  <c r="AL146" i="10"/>
  <c r="AK146" i="10"/>
  <c r="AJ146" i="10"/>
  <c r="AI146" i="10"/>
  <c r="AH146" i="10"/>
  <c r="AG146" i="10"/>
  <c r="AF146" i="10"/>
  <c r="AE146" i="10"/>
  <c r="AD146" i="10"/>
  <c r="AC146" i="10"/>
  <c r="AV146" i="10" s="1"/>
  <c r="U146" i="10"/>
  <c r="AW146" i="10" s="1"/>
  <c r="T146" i="10"/>
  <c r="AQ145" i="10"/>
  <c r="AP145" i="10"/>
  <c r="AO145" i="10"/>
  <c r="AN145" i="10"/>
  <c r="AM145" i="10"/>
  <c r="AL145" i="10"/>
  <c r="AK145" i="10"/>
  <c r="AJ145" i="10"/>
  <c r="AI145" i="10"/>
  <c r="AH145" i="10"/>
  <c r="AG145" i="10"/>
  <c r="AF145" i="10"/>
  <c r="AE145" i="10"/>
  <c r="AD145" i="10"/>
  <c r="AC145" i="10"/>
  <c r="AV145" i="10" s="1"/>
  <c r="T145" i="10"/>
  <c r="AR145" i="10" s="1"/>
  <c r="AQ144" i="10"/>
  <c r="AP144" i="10"/>
  <c r="AO144" i="10"/>
  <c r="AN144" i="10"/>
  <c r="AM144" i="10"/>
  <c r="AL144" i="10"/>
  <c r="AK144" i="10"/>
  <c r="AJ144" i="10"/>
  <c r="AI144" i="10"/>
  <c r="AH144" i="10"/>
  <c r="AG144" i="10"/>
  <c r="AF144" i="10"/>
  <c r="AE144" i="10"/>
  <c r="AD144" i="10"/>
  <c r="AC144" i="10"/>
  <c r="AV144" i="10" s="1"/>
  <c r="T144" i="10"/>
  <c r="AQ143" i="10"/>
  <c r="AP143" i="10"/>
  <c r="AO143" i="10"/>
  <c r="AN143" i="10"/>
  <c r="AM143" i="10"/>
  <c r="AL143" i="10"/>
  <c r="AK143" i="10"/>
  <c r="AJ143" i="10"/>
  <c r="AI143" i="10"/>
  <c r="AH143" i="10"/>
  <c r="AG143" i="10"/>
  <c r="AF143" i="10"/>
  <c r="AE143" i="10"/>
  <c r="AD143" i="10"/>
  <c r="AC143" i="10"/>
  <c r="T143" i="10"/>
  <c r="AR143" i="10" s="1"/>
  <c r="AQ142" i="10"/>
  <c r="AP142" i="10"/>
  <c r="AO142" i="10"/>
  <c r="AN142" i="10"/>
  <c r="AM142" i="10"/>
  <c r="AL142" i="10"/>
  <c r="AK142" i="10"/>
  <c r="AJ142" i="10"/>
  <c r="AI142" i="10"/>
  <c r="AH142" i="10"/>
  <c r="AG142" i="10"/>
  <c r="AF142" i="10"/>
  <c r="AE142" i="10"/>
  <c r="AD142" i="10"/>
  <c r="AC142" i="10"/>
  <c r="T142" i="10"/>
  <c r="AU141" i="10"/>
  <c r="AV141" i="10" s="1"/>
  <c r="T141" i="10"/>
  <c r="U141" i="10" s="1"/>
  <c r="T140" i="10"/>
  <c r="U140" i="10" s="1"/>
  <c r="T139" i="10"/>
  <c r="U139" i="10" s="1"/>
  <c r="AQ138" i="10"/>
  <c r="AP138" i="10"/>
  <c r="AO138" i="10"/>
  <c r="AN138" i="10"/>
  <c r="AM138" i="10"/>
  <c r="AL138" i="10"/>
  <c r="AK138" i="10"/>
  <c r="AJ138" i="10"/>
  <c r="AI138" i="10"/>
  <c r="AH138" i="10"/>
  <c r="AG138" i="10"/>
  <c r="AF138" i="10"/>
  <c r="AE138" i="10"/>
  <c r="AD138" i="10"/>
  <c r="AC138" i="10"/>
  <c r="T138" i="10"/>
  <c r="AQ137" i="10"/>
  <c r="AP137" i="10"/>
  <c r="AO137" i="10"/>
  <c r="AN137" i="10"/>
  <c r="AM137" i="10"/>
  <c r="AL137" i="10"/>
  <c r="AK137" i="10"/>
  <c r="AJ137" i="10"/>
  <c r="AI137" i="10"/>
  <c r="AH137" i="10"/>
  <c r="AG137" i="10"/>
  <c r="AF137" i="10"/>
  <c r="AE137" i="10"/>
  <c r="AD137" i="10"/>
  <c r="AC137" i="10"/>
  <c r="T137" i="10"/>
  <c r="AR137" i="10" s="1"/>
  <c r="AQ136" i="10"/>
  <c r="AP136" i="10"/>
  <c r="AO136" i="10"/>
  <c r="AN136" i="10"/>
  <c r="AM136" i="10"/>
  <c r="AL136" i="10"/>
  <c r="AK136" i="10"/>
  <c r="AJ136" i="10"/>
  <c r="AI136" i="10"/>
  <c r="AH136" i="10"/>
  <c r="AG136" i="10"/>
  <c r="AF136" i="10"/>
  <c r="AE136" i="10"/>
  <c r="AD136" i="10"/>
  <c r="AC136" i="10"/>
  <c r="T136" i="10"/>
  <c r="AQ135" i="10"/>
  <c r="AP135" i="10"/>
  <c r="AO135" i="10"/>
  <c r="AN135" i="10"/>
  <c r="AM135" i="10"/>
  <c r="AL135" i="10"/>
  <c r="AK135" i="10"/>
  <c r="AJ135" i="10"/>
  <c r="AI135" i="10"/>
  <c r="AH135" i="10"/>
  <c r="AG135" i="10"/>
  <c r="AF135" i="10"/>
  <c r="AE135" i="10"/>
  <c r="AD135" i="10"/>
  <c r="AC135" i="10"/>
  <c r="T135" i="10"/>
  <c r="AQ134" i="10"/>
  <c r="AP134" i="10"/>
  <c r="AO134" i="10"/>
  <c r="AN134" i="10"/>
  <c r="AM134" i="10"/>
  <c r="AL134" i="10"/>
  <c r="AK134" i="10"/>
  <c r="AJ134" i="10"/>
  <c r="AI134" i="10"/>
  <c r="AH134" i="10"/>
  <c r="AG134" i="10"/>
  <c r="AF134" i="10"/>
  <c r="AE134" i="10"/>
  <c r="AD134" i="10"/>
  <c r="AC134" i="10"/>
  <c r="T134" i="10"/>
  <c r="AQ133" i="10"/>
  <c r="AP133" i="10"/>
  <c r="AO133" i="10"/>
  <c r="AM133" i="10"/>
  <c r="AL133" i="10"/>
  <c r="AK133" i="10"/>
  <c r="AJ133" i="10"/>
  <c r="AI133" i="10"/>
  <c r="AH133" i="10"/>
  <c r="AG133" i="10"/>
  <c r="AF133" i="10"/>
  <c r="AE133" i="10"/>
  <c r="AD133" i="10"/>
  <c r="AC133" i="10"/>
  <c r="P133" i="10"/>
  <c r="AN133" i="10" s="1"/>
  <c r="AQ132" i="10"/>
  <c r="AP132" i="10"/>
  <c r="AO132" i="10"/>
  <c r="AN132" i="10"/>
  <c r="AM132" i="10"/>
  <c r="AL132" i="10"/>
  <c r="AK132" i="10"/>
  <c r="AJ132" i="10"/>
  <c r="AI132" i="10"/>
  <c r="AH132" i="10"/>
  <c r="AG132" i="10"/>
  <c r="AF132" i="10"/>
  <c r="AE132" i="10"/>
  <c r="AD132" i="10"/>
  <c r="AC132" i="10"/>
  <c r="T132" i="10"/>
  <c r="AQ131" i="10"/>
  <c r="AP131" i="10"/>
  <c r="AO131" i="10"/>
  <c r="AN131" i="10"/>
  <c r="AM131" i="10"/>
  <c r="AL131" i="10"/>
  <c r="AK131" i="10"/>
  <c r="AJ131" i="10"/>
  <c r="AI131" i="10"/>
  <c r="AH131" i="10"/>
  <c r="AG131" i="10"/>
  <c r="AF131" i="10"/>
  <c r="AE131" i="10"/>
  <c r="AD131" i="10"/>
  <c r="AC131" i="10"/>
  <c r="T131" i="10"/>
  <c r="AR131" i="10" s="1"/>
  <c r="AQ130" i="10"/>
  <c r="AP130" i="10"/>
  <c r="AO130" i="10"/>
  <c r="AN130" i="10"/>
  <c r="AM130" i="10"/>
  <c r="AL130" i="10"/>
  <c r="AK130" i="10"/>
  <c r="AJ130" i="10"/>
  <c r="AI130" i="10"/>
  <c r="AH130" i="10"/>
  <c r="AG130" i="10"/>
  <c r="AF130" i="10"/>
  <c r="AE130" i="10"/>
  <c r="AD130" i="10"/>
  <c r="AC130" i="10"/>
  <c r="T130" i="10"/>
  <c r="AQ129" i="10"/>
  <c r="AP129" i="10"/>
  <c r="AO129" i="10"/>
  <c r="AN129" i="10"/>
  <c r="AM129" i="10"/>
  <c r="AL129" i="10"/>
  <c r="AK129" i="10"/>
  <c r="AJ129" i="10"/>
  <c r="AI129" i="10"/>
  <c r="AH129" i="10"/>
  <c r="AG129" i="10"/>
  <c r="AF129" i="10"/>
  <c r="AE129" i="10"/>
  <c r="AD129" i="10"/>
  <c r="AC129" i="10"/>
  <c r="T129" i="10"/>
  <c r="AQ128" i="10"/>
  <c r="AP128" i="10"/>
  <c r="AO128" i="10"/>
  <c r="AN128" i="10"/>
  <c r="AM128" i="10"/>
  <c r="AL128" i="10"/>
  <c r="AK128" i="10"/>
  <c r="AJ128" i="10"/>
  <c r="AI128" i="10"/>
  <c r="AH128" i="10"/>
  <c r="AG128" i="10"/>
  <c r="AF128" i="10"/>
  <c r="AE128" i="10"/>
  <c r="AD128" i="10"/>
  <c r="AC128" i="10"/>
  <c r="T128" i="10"/>
  <c r="AQ127" i="10"/>
  <c r="AP127" i="10"/>
  <c r="AO127" i="10"/>
  <c r="AN127" i="10"/>
  <c r="AM127" i="10"/>
  <c r="AL127" i="10"/>
  <c r="AK127" i="10"/>
  <c r="AJ127" i="10"/>
  <c r="AI127" i="10"/>
  <c r="AH127" i="10"/>
  <c r="AG127" i="10"/>
  <c r="AF127" i="10"/>
  <c r="AE127" i="10"/>
  <c r="AD127" i="10"/>
  <c r="AC127" i="10"/>
  <c r="T127" i="10"/>
  <c r="AQ126" i="10"/>
  <c r="AP126" i="10"/>
  <c r="AO126" i="10"/>
  <c r="AM126" i="10"/>
  <c r="AL126" i="10"/>
  <c r="AK126" i="10"/>
  <c r="AJ126" i="10"/>
  <c r="AI126" i="10"/>
  <c r="AH126" i="10"/>
  <c r="AG126" i="10"/>
  <c r="AF126" i="10"/>
  <c r="AE126" i="10"/>
  <c r="AD126" i="10"/>
  <c r="AC126" i="10"/>
  <c r="P126" i="10"/>
  <c r="AN126" i="10" s="1"/>
  <c r="AQ125" i="10"/>
  <c r="AP125" i="10"/>
  <c r="AO125" i="10"/>
  <c r="AM125" i="10"/>
  <c r="AL125" i="10"/>
  <c r="AK125" i="10"/>
  <c r="AJ125" i="10"/>
  <c r="AI125" i="10"/>
  <c r="AH125" i="10"/>
  <c r="AG125" i="10"/>
  <c r="AF125" i="10"/>
  <c r="AE125" i="10"/>
  <c r="AD125" i="10"/>
  <c r="AC125" i="10"/>
  <c r="P125" i="10"/>
  <c r="T125" i="10" s="1"/>
  <c r="AQ124" i="10"/>
  <c r="AP124" i="10"/>
  <c r="AO124" i="10"/>
  <c r="AN124" i="10"/>
  <c r="AM124" i="10"/>
  <c r="AL124" i="10"/>
  <c r="AK124" i="10"/>
  <c r="AJ124" i="10"/>
  <c r="AI124" i="10"/>
  <c r="AH124" i="10"/>
  <c r="AG124" i="10"/>
  <c r="AF124" i="10"/>
  <c r="AE124" i="10"/>
  <c r="AD124" i="10"/>
  <c r="AC124" i="10"/>
  <c r="T124" i="10"/>
  <c r="AQ123" i="10"/>
  <c r="AP123" i="10"/>
  <c r="AO123" i="10"/>
  <c r="AN123" i="10"/>
  <c r="AM123" i="10"/>
  <c r="AL123" i="10"/>
  <c r="AK123" i="10"/>
  <c r="AJ123" i="10"/>
  <c r="AI123" i="10"/>
  <c r="AH123" i="10"/>
  <c r="AG123" i="10"/>
  <c r="AF123" i="10"/>
  <c r="AE123" i="10"/>
  <c r="AD123" i="10"/>
  <c r="AC123" i="10"/>
  <c r="T123" i="10"/>
  <c r="AR123" i="10" s="1"/>
  <c r="AQ122" i="10"/>
  <c r="AP122" i="10"/>
  <c r="AO122" i="10"/>
  <c r="AN122" i="10"/>
  <c r="AM122" i="10"/>
  <c r="AL122" i="10"/>
  <c r="AK122" i="10"/>
  <c r="AJ122" i="10"/>
  <c r="AI122" i="10"/>
  <c r="AH122" i="10"/>
  <c r="AG122" i="10"/>
  <c r="AF122" i="10"/>
  <c r="AE122" i="10"/>
  <c r="AD122" i="10"/>
  <c r="AC122" i="10"/>
  <c r="T122" i="10"/>
  <c r="AQ121" i="10"/>
  <c r="AP121" i="10"/>
  <c r="AO121" i="10"/>
  <c r="AN121" i="10"/>
  <c r="AM121" i="10"/>
  <c r="AL121" i="10"/>
  <c r="AK121" i="10"/>
  <c r="AJ121" i="10"/>
  <c r="AI121" i="10"/>
  <c r="AH121" i="10"/>
  <c r="AG121" i="10"/>
  <c r="AF121" i="10"/>
  <c r="AE121" i="10"/>
  <c r="AD121" i="10"/>
  <c r="AC121" i="10"/>
  <c r="T121" i="10"/>
  <c r="AQ120" i="10"/>
  <c r="AP120" i="10"/>
  <c r="AO120" i="10"/>
  <c r="AN120" i="10"/>
  <c r="AM120" i="10"/>
  <c r="AL120" i="10"/>
  <c r="AK120" i="10"/>
  <c r="AJ120" i="10"/>
  <c r="AI120" i="10"/>
  <c r="AH120" i="10"/>
  <c r="AG120" i="10"/>
  <c r="AF120" i="10"/>
  <c r="AE120" i="10"/>
  <c r="AD120" i="10"/>
  <c r="AC120" i="10"/>
  <c r="T120" i="10"/>
  <c r="AQ119" i="10"/>
  <c r="AP119" i="10"/>
  <c r="AO119" i="10"/>
  <c r="AN119" i="10"/>
  <c r="AM119" i="10"/>
  <c r="AL119" i="10"/>
  <c r="AK119" i="10"/>
  <c r="AJ119" i="10"/>
  <c r="AI119" i="10"/>
  <c r="AH119" i="10"/>
  <c r="AG119" i="10"/>
  <c r="AF119" i="10"/>
  <c r="AE119" i="10"/>
  <c r="AD119" i="10"/>
  <c r="AC119" i="10"/>
  <c r="T119" i="10"/>
  <c r="U119" i="10" s="1"/>
  <c r="V119" i="10" s="1"/>
  <c r="Y119" i="10" s="1"/>
  <c r="Z119" i="10" s="1"/>
  <c r="AA119" i="10" s="1"/>
  <c r="AQ118" i="10"/>
  <c r="AP118" i="10"/>
  <c r="AO118" i="10"/>
  <c r="AN118" i="10"/>
  <c r="AM118" i="10"/>
  <c r="AL118" i="10"/>
  <c r="AK118" i="10"/>
  <c r="AJ118" i="10"/>
  <c r="AI118" i="10"/>
  <c r="AH118" i="10"/>
  <c r="AG118" i="10"/>
  <c r="AF118" i="10"/>
  <c r="AE118" i="10"/>
  <c r="AD118" i="10"/>
  <c r="AC118" i="10"/>
  <c r="T118" i="10"/>
  <c r="T117" i="10"/>
  <c r="U117" i="10" s="1"/>
  <c r="AQ114" i="10"/>
  <c r="AP114" i="10"/>
  <c r="AO114" i="10"/>
  <c r="AN114" i="10"/>
  <c r="AM114" i="10"/>
  <c r="AL114" i="10"/>
  <c r="AK114" i="10"/>
  <c r="AJ114" i="10"/>
  <c r="AI114" i="10"/>
  <c r="AH114" i="10"/>
  <c r="AG114" i="10"/>
  <c r="AF114" i="10"/>
  <c r="AE114" i="10"/>
  <c r="AD114" i="10"/>
  <c r="AC114" i="10"/>
  <c r="T114" i="10"/>
  <c r="AR114" i="10" s="1"/>
  <c r="AQ113" i="10"/>
  <c r="AP113" i="10"/>
  <c r="AO113" i="10"/>
  <c r="AN113" i="10"/>
  <c r="AM113" i="10"/>
  <c r="AL113" i="10"/>
  <c r="AK113" i="10"/>
  <c r="AJ113" i="10"/>
  <c r="AI113" i="10"/>
  <c r="AH113" i="10"/>
  <c r="AG113" i="10"/>
  <c r="AF113" i="10"/>
  <c r="AE113" i="10"/>
  <c r="AD113" i="10"/>
  <c r="AC113" i="10"/>
  <c r="T113" i="10"/>
  <c r="AR113" i="10" s="1"/>
  <c r="AQ112" i="10"/>
  <c r="AP112" i="10"/>
  <c r="AO112" i="10"/>
  <c r="AN112" i="10"/>
  <c r="AM112" i="10"/>
  <c r="AL112" i="10"/>
  <c r="AK112" i="10"/>
  <c r="AJ112" i="10"/>
  <c r="AI112" i="10"/>
  <c r="AH112" i="10"/>
  <c r="AG112" i="10"/>
  <c r="AF112" i="10"/>
  <c r="AE112" i="10"/>
  <c r="AD112" i="10"/>
  <c r="AC112" i="10"/>
  <c r="T112" i="10"/>
  <c r="AQ111" i="10"/>
  <c r="AP111" i="10"/>
  <c r="AO111" i="10"/>
  <c r="AN111" i="10"/>
  <c r="AM111" i="10"/>
  <c r="AL111" i="10"/>
  <c r="AK111" i="10"/>
  <c r="AJ111" i="10"/>
  <c r="AI111" i="10"/>
  <c r="AH111" i="10"/>
  <c r="AG111" i="10"/>
  <c r="AF111" i="10"/>
  <c r="AE111" i="10"/>
  <c r="AD111" i="10"/>
  <c r="AC111" i="10"/>
  <c r="T111" i="10"/>
  <c r="AP110" i="10"/>
  <c r="AO110" i="10"/>
  <c r="AN110" i="10"/>
  <c r="AM110" i="10"/>
  <c r="AL110" i="10"/>
  <c r="AK110" i="10"/>
  <c r="AJ110" i="10"/>
  <c r="AI110" i="10"/>
  <c r="AH110" i="10"/>
  <c r="AG110" i="10"/>
  <c r="AF110" i="10"/>
  <c r="AE110" i="10"/>
  <c r="AD110" i="10"/>
  <c r="AC110" i="10"/>
  <c r="T110" i="10"/>
  <c r="AR110" i="10" s="1"/>
  <c r="AQ109" i="10"/>
  <c r="AU109" i="10" s="1"/>
  <c r="AP109" i="10"/>
  <c r="AO109" i="10"/>
  <c r="AN109" i="10"/>
  <c r="AM109" i="10"/>
  <c r="AL109" i="10"/>
  <c r="AK109" i="10"/>
  <c r="AJ109" i="10"/>
  <c r="AI109" i="10"/>
  <c r="AH109" i="10"/>
  <c r="AG109" i="10"/>
  <c r="AF109" i="10"/>
  <c r="AE109" i="10"/>
  <c r="AD109" i="10"/>
  <c r="AC109" i="10"/>
  <c r="U109" i="10"/>
  <c r="AW109" i="10" s="1"/>
  <c r="AQ108" i="10"/>
  <c r="AP108" i="10"/>
  <c r="AO108" i="10"/>
  <c r="AN108" i="10"/>
  <c r="AM108" i="10"/>
  <c r="AL108" i="10"/>
  <c r="AK108" i="10"/>
  <c r="AJ108" i="10"/>
  <c r="AI108" i="10"/>
  <c r="AH108" i="10"/>
  <c r="AG108" i="10"/>
  <c r="AF108" i="10"/>
  <c r="AE108" i="10"/>
  <c r="AD108" i="10"/>
  <c r="AC108" i="10"/>
  <c r="T108" i="10"/>
  <c r="AR108" i="10" s="1"/>
  <c r="AQ104" i="10"/>
  <c r="AP104" i="10"/>
  <c r="AO104" i="10"/>
  <c r="AN104" i="10"/>
  <c r="AM104" i="10"/>
  <c r="AL104" i="10"/>
  <c r="AK104" i="10"/>
  <c r="AJ104" i="10"/>
  <c r="AI104" i="10"/>
  <c r="AH104" i="10"/>
  <c r="AG104" i="10"/>
  <c r="AF104" i="10"/>
  <c r="AE104" i="10"/>
  <c r="AD104" i="10"/>
  <c r="AC104" i="10"/>
  <c r="T104" i="10"/>
  <c r="AQ103" i="10"/>
  <c r="AP103" i="10"/>
  <c r="AO103" i="10"/>
  <c r="AM103" i="10"/>
  <c r="AL103" i="10"/>
  <c r="AK103" i="10"/>
  <c r="AJ103" i="10"/>
  <c r="AI103" i="10"/>
  <c r="AH103" i="10"/>
  <c r="AG103" i="10"/>
  <c r="AF103" i="10"/>
  <c r="AE103" i="10"/>
  <c r="AD103" i="10"/>
  <c r="AC103" i="10"/>
  <c r="T103" i="10"/>
  <c r="U103" i="10" s="1"/>
  <c r="AW103" i="10" s="1"/>
  <c r="P103" i="10"/>
  <c r="AN103" i="10" s="1"/>
  <c r="AQ102" i="10"/>
  <c r="AP102" i="10"/>
  <c r="AO102" i="10"/>
  <c r="AM102" i="10"/>
  <c r="AL102" i="10"/>
  <c r="AK102" i="10"/>
  <c r="AJ102" i="10"/>
  <c r="AI102" i="10"/>
  <c r="AH102" i="10"/>
  <c r="AG102" i="10"/>
  <c r="AF102" i="10"/>
  <c r="AE102" i="10"/>
  <c r="AD102" i="10"/>
  <c r="AC102" i="10"/>
  <c r="P102" i="10"/>
  <c r="AN102" i="10" s="1"/>
  <c r="AW101" i="10"/>
  <c r="AU101" i="10"/>
  <c r="AP101" i="10"/>
  <c r="AP105" i="10" s="1"/>
  <c r="AO101" i="10"/>
  <c r="AO105" i="10" s="1"/>
  <c r="AM101" i="10"/>
  <c r="AL101" i="10"/>
  <c r="AK101" i="10"/>
  <c r="AJ101" i="10"/>
  <c r="AI101" i="10"/>
  <c r="AH101" i="10"/>
  <c r="AG101" i="10"/>
  <c r="AF101" i="10"/>
  <c r="AE101" i="10"/>
  <c r="AD101" i="10"/>
  <c r="V101" i="10"/>
  <c r="P101" i="10"/>
  <c r="AN101" i="10" s="1"/>
  <c r="AQ97" i="10"/>
  <c r="AQ98" i="10" s="1"/>
  <c r="AP97" i="10"/>
  <c r="AP98" i="10" s="1"/>
  <c r="AO97" i="10"/>
  <c r="AO98" i="10" s="1"/>
  <c r="AN97" i="10"/>
  <c r="AN98" i="10" s="1"/>
  <c r="AM97" i="10"/>
  <c r="AL97" i="10"/>
  <c r="AK97" i="10"/>
  <c r="AJ97" i="10"/>
  <c r="AI97" i="10"/>
  <c r="AH97" i="10"/>
  <c r="AG97" i="10"/>
  <c r="AF97" i="10"/>
  <c r="AE97" i="10"/>
  <c r="AD97" i="10"/>
  <c r="AD98" i="10" s="1"/>
  <c r="AC98" i="10"/>
  <c r="AY98" i="10" s="1"/>
  <c r="T97" i="10"/>
  <c r="AR97" i="10" s="1"/>
  <c r="AU96" i="10"/>
  <c r="AV96" i="10" s="1"/>
  <c r="AQ93" i="10"/>
  <c r="AP93" i="10"/>
  <c r="AO93" i="10"/>
  <c r="AN93" i="10"/>
  <c r="AM93" i="10"/>
  <c r="AL93" i="10"/>
  <c r="AK93" i="10"/>
  <c r="AJ93" i="10"/>
  <c r="AI93" i="10"/>
  <c r="AH93" i="10"/>
  <c r="AG93" i="10"/>
  <c r="AF93" i="10"/>
  <c r="AE93" i="10"/>
  <c r="AD93" i="10"/>
  <c r="AC93" i="10"/>
  <c r="T93" i="10"/>
  <c r="AR93" i="10" s="1"/>
  <c r="AQ92" i="10"/>
  <c r="AU92" i="10" s="1"/>
  <c r="AP92" i="10"/>
  <c r="AO92" i="10"/>
  <c r="AM92" i="10"/>
  <c r="AL92" i="10"/>
  <c r="AK92" i="10"/>
  <c r="AJ92" i="10"/>
  <c r="AI92" i="10"/>
  <c r="AH92" i="10"/>
  <c r="AG92" i="10"/>
  <c r="AF92" i="10"/>
  <c r="AE92" i="10"/>
  <c r="AD92" i="10"/>
  <c r="AC92" i="10"/>
  <c r="P92" i="10"/>
  <c r="T92" i="10" s="1"/>
  <c r="U92" i="10" s="1"/>
  <c r="AW92" i="10" s="1"/>
  <c r="AQ91" i="10"/>
  <c r="AP91" i="10"/>
  <c r="AO91" i="10"/>
  <c r="AO94" i="10" s="1"/>
  <c r="AM91" i="10"/>
  <c r="AL91" i="10"/>
  <c r="AK91" i="10"/>
  <c r="AJ91" i="10"/>
  <c r="AI91" i="10"/>
  <c r="AH91" i="10"/>
  <c r="AG91" i="10"/>
  <c r="AF91" i="10"/>
  <c r="AE91" i="10"/>
  <c r="AD91" i="10"/>
  <c r="AC91" i="10"/>
  <c r="P91" i="10"/>
  <c r="AU90" i="10"/>
  <c r="AQ87" i="10"/>
  <c r="AP87" i="10"/>
  <c r="AO87" i="10"/>
  <c r="AN87" i="10"/>
  <c r="AM87" i="10"/>
  <c r="AL87" i="10"/>
  <c r="AK87" i="10"/>
  <c r="AJ87" i="10"/>
  <c r="AI87" i="10"/>
  <c r="AH87" i="10"/>
  <c r="AG87" i="10"/>
  <c r="AF87" i="10"/>
  <c r="AE87" i="10"/>
  <c r="AD87" i="10"/>
  <c r="AC87" i="10"/>
  <c r="AV87" i="10" s="1"/>
  <c r="T87" i="10"/>
  <c r="AQ86" i="10"/>
  <c r="AR86" i="10" s="1"/>
  <c r="AP86" i="10"/>
  <c r="AO86" i="10"/>
  <c r="AN86" i="10"/>
  <c r="AM86" i="10"/>
  <c r="AL86" i="10"/>
  <c r="AK86" i="10"/>
  <c r="AJ86" i="10"/>
  <c r="AI86" i="10"/>
  <c r="AH86" i="10"/>
  <c r="AG86" i="10"/>
  <c r="AF86" i="10"/>
  <c r="AE86" i="10"/>
  <c r="AD86" i="10"/>
  <c r="AC86" i="10"/>
  <c r="T86" i="10"/>
  <c r="U86" i="10" s="1"/>
  <c r="AQ85" i="10"/>
  <c r="AR85" i="10" s="1"/>
  <c r="AP85" i="10"/>
  <c r="AO85" i="10"/>
  <c r="AN85" i="10"/>
  <c r="AM85" i="10"/>
  <c r="AL85" i="10"/>
  <c r="AK85" i="10"/>
  <c r="AJ85" i="10"/>
  <c r="AI85" i="10"/>
  <c r="AH85" i="10"/>
  <c r="AG85" i="10"/>
  <c r="AF85" i="10"/>
  <c r="AE85" i="10"/>
  <c r="AD85" i="10"/>
  <c r="AC85" i="10"/>
  <c r="T85" i="10"/>
  <c r="U85" i="10" s="1"/>
  <c r="AQ84" i="10"/>
  <c r="AR84" i="10" s="1"/>
  <c r="AP84" i="10"/>
  <c r="AO84" i="10"/>
  <c r="AO88" i="10" s="1"/>
  <c r="AN84" i="10"/>
  <c r="AM84" i="10"/>
  <c r="AM88" i="10" s="1"/>
  <c r="AL84" i="10"/>
  <c r="AL88" i="10" s="1"/>
  <c r="AK84" i="10"/>
  <c r="AJ84" i="10"/>
  <c r="AJ88" i="10" s="1"/>
  <c r="AI84" i="10"/>
  <c r="AI88" i="10" s="1"/>
  <c r="AH84" i="10"/>
  <c r="AH88" i="10" s="1"/>
  <c r="AG84" i="10"/>
  <c r="AG88" i="10" s="1"/>
  <c r="AF84" i="10"/>
  <c r="AE84" i="10"/>
  <c r="AE88" i="10" s="1"/>
  <c r="AD84" i="10"/>
  <c r="AD88" i="10" s="1"/>
  <c r="AC84" i="10"/>
  <c r="T84" i="10"/>
  <c r="U84" i="10" s="1"/>
  <c r="AW84" i="10" s="1"/>
  <c r="AQ80" i="10"/>
  <c r="AP80" i="10"/>
  <c r="AO80" i="10"/>
  <c r="AN80" i="10"/>
  <c r="AM80" i="10"/>
  <c r="AL80" i="10"/>
  <c r="AK80" i="10"/>
  <c r="AJ80" i="10"/>
  <c r="AI80" i="10"/>
  <c r="AH80" i="10"/>
  <c r="AG80" i="10"/>
  <c r="AF80" i="10"/>
  <c r="AE80" i="10"/>
  <c r="AD80" i="10"/>
  <c r="AC80" i="10"/>
  <c r="T80" i="10"/>
  <c r="AQ79" i="10"/>
  <c r="AP79" i="10"/>
  <c r="AO79" i="10"/>
  <c r="AN79" i="10"/>
  <c r="AM79" i="10"/>
  <c r="AL79" i="10"/>
  <c r="AK79" i="10"/>
  <c r="AJ79" i="10"/>
  <c r="AI79" i="10"/>
  <c r="AH79" i="10"/>
  <c r="AG79" i="10"/>
  <c r="AF79" i="10"/>
  <c r="AE79" i="10"/>
  <c r="AD79" i="10"/>
  <c r="AC79" i="10"/>
  <c r="T79" i="10"/>
  <c r="AR79" i="10" s="1"/>
  <c r="AQ78" i="10"/>
  <c r="AP78" i="10"/>
  <c r="AO78" i="10"/>
  <c r="AN78" i="10"/>
  <c r="AM78" i="10"/>
  <c r="AL78" i="10"/>
  <c r="AK78" i="10"/>
  <c r="AJ78" i="10"/>
  <c r="AI78" i="10"/>
  <c r="AH78" i="10"/>
  <c r="AG78" i="10"/>
  <c r="AF78" i="10"/>
  <c r="AE78" i="10"/>
  <c r="AD78" i="10"/>
  <c r="AC78" i="10"/>
  <c r="T78" i="10"/>
  <c r="AQ77" i="10"/>
  <c r="AP77" i="10"/>
  <c r="AO77" i="10"/>
  <c r="AN77" i="10"/>
  <c r="AM77" i="10"/>
  <c r="AL77" i="10"/>
  <c r="AK77" i="10"/>
  <c r="AJ77" i="10"/>
  <c r="AI77" i="10"/>
  <c r="AH77" i="10"/>
  <c r="AG77" i="10"/>
  <c r="AF77" i="10"/>
  <c r="AE77" i="10"/>
  <c r="AD77" i="10"/>
  <c r="AC77" i="10"/>
  <c r="T77" i="10"/>
  <c r="AQ76" i="10"/>
  <c r="AP76" i="10"/>
  <c r="AO76" i="10"/>
  <c r="AN76" i="10"/>
  <c r="AM76" i="10"/>
  <c r="AL76" i="10"/>
  <c r="AK76" i="10"/>
  <c r="AJ76" i="10"/>
  <c r="AI76" i="10"/>
  <c r="AH76" i="10"/>
  <c r="AG76" i="10"/>
  <c r="AF76" i="10"/>
  <c r="AE76" i="10"/>
  <c r="AD76" i="10"/>
  <c r="AC76" i="10"/>
  <c r="T76" i="10"/>
  <c r="U76" i="10" s="1"/>
  <c r="AW76" i="10" s="1"/>
  <c r="AQ75" i="10"/>
  <c r="AP75" i="10"/>
  <c r="AO75" i="10"/>
  <c r="AN75" i="10"/>
  <c r="AM75" i="10"/>
  <c r="AL75" i="10"/>
  <c r="AK75" i="10"/>
  <c r="AJ75" i="10"/>
  <c r="AI75" i="10"/>
  <c r="AH75" i="10"/>
  <c r="AG75" i="10"/>
  <c r="AF75" i="10"/>
  <c r="AE75" i="10"/>
  <c r="AD75" i="10"/>
  <c r="AC75" i="10"/>
  <c r="T75" i="10"/>
  <c r="AQ74" i="10"/>
  <c r="AP74" i="10"/>
  <c r="AO74" i="10"/>
  <c r="AN74" i="10"/>
  <c r="AM74" i="10"/>
  <c r="AL74" i="10"/>
  <c r="AK74" i="10"/>
  <c r="AJ74" i="10"/>
  <c r="AI74" i="10"/>
  <c r="AH74" i="10"/>
  <c r="AG74" i="10"/>
  <c r="AF74" i="10"/>
  <c r="AE74" i="10"/>
  <c r="AD74" i="10"/>
  <c r="AC74" i="10"/>
  <c r="T74" i="10"/>
  <c r="AQ73" i="10"/>
  <c r="AP73" i="10"/>
  <c r="AO73" i="10"/>
  <c r="AN73" i="10"/>
  <c r="AM73" i="10"/>
  <c r="AL73" i="10"/>
  <c r="AK73" i="10"/>
  <c r="AJ73" i="10"/>
  <c r="AI73" i="10"/>
  <c r="AH73" i="10"/>
  <c r="AG73" i="10"/>
  <c r="AF73" i="10"/>
  <c r="AE73" i="10"/>
  <c r="AD73" i="10"/>
  <c r="AC73" i="10"/>
  <c r="T73" i="10"/>
  <c r="AQ72" i="10"/>
  <c r="AP72" i="10"/>
  <c r="AO72" i="10"/>
  <c r="AN72" i="10"/>
  <c r="AM72" i="10"/>
  <c r="AL72" i="10"/>
  <c r="AK72" i="10"/>
  <c r="AJ72" i="10"/>
  <c r="AI72" i="10"/>
  <c r="AH72" i="10"/>
  <c r="AG72" i="10"/>
  <c r="AF72" i="10"/>
  <c r="AE72" i="10"/>
  <c r="AD72" i="10"/>
  <c r="AC72" i="10"/>
  <c r="T72" i="10"/>
  <c r="AQ71" i="10"/>
  <c r="AP71" i="10"/>
  <c r="AO71" i="10"/>
  <c r="AN71" i="10"/>
  <c r="AM71" i="10"/>
  <c r="AL71" i="10"/>
  <c r="AK71" i="10"/>
  <c r="AJ71" i="10"/>
  <c r="AI71" i="10"/>
  <c r="AH71" i="10"/>
  <c r="AG71" i="10"/>
  <c r="AF71" i="10"/>
  <c r="AE71" i="10"/>
  <c r="AD71" i="10"/>
  <c r="AC71" i="10"/>
  <c r="T71" i="10"/>
  <c r="AQ70" i="10"/>
  <c r="AP70" i="10"/>
  <c r="AO70" i="10"/>
  <c r="AN70" i="10"/>
  <c r="AM70" i="10"/>
  <c r="AL70" i="10"/>
  <c r="AK70" i="10"/>
  <c r="AJ70" i="10"/>
  <c r="AI70" i="10"/>
  <c r="AH70" i="10"/>
  <c r="AG70" i="10"/>
  <c r="AF70" i="10"/>
  <c r="AE70" i="10"/>
  <c r="AD70" i="10"/>
  <c r="AC70" i="10"/>
  <c r="T70" i="10"/>
  <c r="AQ69" i="10"/>
  <c r="AP69" i="10"/>
  <c r="AO69" i="10"/>
  <c r="AN69" i="10"/>
  <c r="AM69" i="10"/>
  <c r="AL69" i="10"/>
  <c r="AK69" i="10"/>
  <c r="AJ69" i="10"/>
  <c r="AI69" i="10"/>
  <c r="AH69" i="10"/>
  <c r="AG69" i="10"/>
  <c r="AF69" i="10"/>
  <c r="AE69" i="10"/>
  <c r="AD69" i="10"/>
  <c r="AC69" i="10"/>
  <c r="T69" i="10"/>
  <c r="AC68" i="10"/>
  <c r="AQ65" i="10"/>
  <c r="AP65" i="10"/>
  <c r="AO65" i="10"/>
  <c r="AM65" i="10"/>
  <c r="AL65" i="10"/>
  <c r="AK65" i="10"/>
  <c r="AJ65" i="10"/>
  <c r="AI65" i="10"/>
  <c r="AH65" i="10"/>
  <c r="AG65" i="10"/>
  <c r="AF65" i="10"/>
  <c r="AE65" i="10"/>
  <c r="AD65" i="10"/>
  <c r="AC65" i="10"/>
  <c r="U65" i="10"/>
  <c r="AW65" i="10" s="1"/>
  <c r="P65" i="10"/>
  <c r="AN65" i="10" s="1"/>
  <c r="AQ64" i="10"/>
  <c r="AP64" i="10"/>
  <c r="AO64" i="10"/>
  <c r="AM64" i="10"/>
  <c r="AL64" i="10"/>
  <c r="AK64" i="10"/>
  <c r="AJ64" i="10"/>
  <c r="AI64" i="10"/>
  <c r="AH64" i="10"/>
  <c r="AG64" i="10"/>
  <c r="AF64" i="10"/>
  <c r="AE64" i="10"/>
  <c r="AD64" i="10"/>
  <c r="AC64" i="10"/>
  <c r="P64" i="10"/>
  <c r="T64" i="10" s="1"/>
  <c r="U64" i="10" s="1"/>
  <c r="AQ63" i="10"/>
  <c r="AP63" i="10"/>
  <c r="AO63" i="10"/>
  <c r="AN63" i="10"/>
  <c r="AM63" i="10"/>
  <c r="AL63" i="10"/>
  <c r="AK63" i="10"/>
  <c r="AJ63" i="10"/>
  <c r="AI63" i="10"/>
  <c r="AH63" i="10"/>
  <c r="AG63" i="10"/>
  <c r="AF63" i="10"/>
  <c r="AE63" i="10"/>
  <c r="AD63" i="10"/>
  <c r="AC63" i="10"/>
  <c r="T63" i="10"/>
  <c r="AQ62" i="10"/>
  <c r="AP62" i="10"/>
  <c r="AO62" i="10"/>
  <c r="AN62" i="10"/>
  <c r="AM62" i="10"/>
  <c r="AL62" i="10"/>
  <c r="AK62" i="10"/>
  <c r="AJ62" i="10"/>
  <c r="AI62" i="10"/>
  <c r="AH62" i="10"/>
  <c r="AG62" i="10"/>
  <c r="AF62" i="10"/>
  <c r="AE62" i="10"/>
  <c r="AD62" i="10"/>
  <c r="AC62" i="10"/>
  <c r="AV62" i="10" s="1"/>
  <c r="T62" i="10"/>
  <c r="AR62" i="10" s="1"/>
  <c r="AQ61" i="10"/>
  <c r="AP61" i="10"/>
  <c r="AO61" i="10"/>
  <c r="AM61" i="10"/>
  <c r="AL61" i="10"/>
  <c r="AK61" i="10"/>
  <c r="AJ61" i="10"/>
  <c r="AI61" i="10"/>
  <c r="AH61" i="10"/>
  <c r="AG61" i="10"/>
  <c r="AF61" i="10"/>
  <c r="AE61" i="10"/>
  <c r="AD61" i="10"/>
  <c r="AC61" i="10"/>
  <c r="U61" i="10"/>
  <c r="AW61" i="10" s="1"/>
  <c r="P61" i="10"/>
  <c r="AN61" i="10" s="1"/>
  <c r="AQ57" i="10"/>
  <c r="AP57" i="10"/>
  <c r="AO57" i="10"/>
  <c r="AN57" i="10"/>
  <c r="AM57" i="10"/>
  <c r="AL57" i="10"/>
  <c r="AK57" i="10"/>
  <c r="AJ57" i="10"/>
  <c r="AI57" i="10"/>
  <c r="AH57" i="10"/>
  <c r="AG57" i="10"/>
  <c r="AF57" i="10"/>
  <c r="AE57" i="10"/>
  <c r="AD57" i="10"/>
  <c r="AC57" i="10"/>
  <c r="T57" i="10"/>
  <c r="AQ56" i="10"/>
  <c r="AU56" i="10" s="1"/>
  <c r="AP56" i="10"/>
  <c r="AO56" i="10"/>
  <c r="AN56" i="10"/>
  <c r="AM56" i="10"/>
  <c r="AL56" i="10"/>
  <c r="AK56" i="10"/>
  <c r="AJ56" i="10"/>
  <c r="AI56" i="10"/>
  <c r="AH56" i="10"/>
  <c r="AG56" i="10"/>
  <c r="AF56" i="10"/>
  <c r="AE56" i="10"/>
  <c r="AD56" i="10"/>
  <c r="AC56" i="10"/>
  <c r="T56" i="10"/>
  <c r="U56" i="10" s="1"/>
  <c r="AQ55" i="10"/>
  <c r="AP55" i="10"/>
  <c r="AO55" i="10"/>
  <c r="AN55" i="10"/>
  <c r="AM55" i="10"/>
  <c r="AL55" i="10"/>
  <c r="AK55" i="10"/>
  <c r="AJ55" i="10"/>
  <c r="AI55" i="10"/>
  <c r="AH55" i="10"/>
  <c r="AG55" i="10"/>
  <c r="AF55" i="10"/>
  <c r="AE55" i="10"/>
  <c r="AD55" i="10"/>
  <c r="AC55" i="10"/>
  <c r="U55" i="10"/>
  <c r="V55" i="10" s="1"/>
  <c r="AQ54" i="10"/>
  <c r="AP54" i="10"/>
  <c r="AO54" i="10"/>
  <c r="AM54" i="10"/>
  <c r="AL54" i="10"/>
  <c r="AK54" i="10"/>
  <c r="AJ54" i="10"/>
  <c r="AI54" i="10"/>
  <c r="AH54" i="10"/>
  <c r="AG54" i="10"/>
  <c r="AF54" i="10"/>
  <c r="AE54" i="10"/>
  <c r="AD54" i="10"/>
  <c r="AC54" i="10"/>
  <c r="P54" i="10"/>
  <c r="AN54" i="10" s="1"/>
  <c r="AQ53" i="10"/>
  <c r="AP53" i="10"/>
  <c r="AO53" i="10"/>
  <c r="AN53" i="10"/>
  <c r="AM53" i="10"/>
  <c r="AL53" i="10"/>
  <c r="AK53" i="10"/>
  <c r="AJ53" i="10"/>
  <c r="AI53" i="10"/>
  <c r="AH53" i="10"/>
  <c r="AG53" i="10"/>
  <c r="AF53" i="10"/>
  <c r="AE53" i="10"/>
  <c r="AD53" i="10"/>
  <c r="AC53" i="10"/>
  <c r="AR53" i="10" s="1"/>
  <c r="T53" i="10"/>
  <c r="Y53" i="10" s="1"/>
  <c r="Z53" i="10" s="1"/>
  <c r="AQ52" i="10"/>
  <c r="AP52" i="10"/>
  <c r="AO52" i="10"/>
  <c r="AN52" i="10"/>
  <c r="AM52" i="10"/>
  <c r="AL52" i="10"/>
  <c r="AK52" i="10"/>
  <c r="AJ52" i="10"/>
  <c r="AI52" i="10"/>
  <c r="AH52" i="10"/>
  <c r="AG52" i="10"/>
  <c r="AF52" i="10"/>
  <c r="AE52" i="10"/>
  <c r="AD52" i="10"/>
  <c r="AC52" i="10"/>
  <c r="T52" i="10"/>
  <c r="AR52" i="10" s="1"/>
  <c r="AQ51" i="10"/>
  <c r="AP51" i="10"/>
  <c r="AO51" i="10"/>
  <c r="AM51" i="10"/>
  <c r="AL51" i="10"/>
  <c r="AK51" i="10"/>
  <c r="AJ51" i="10"/>
  <c r="AI51" i="10"/>
  <c r="AH51" i="10"/>
  <c r="AG51" i="10"/>
  <c r="AF51" i="10"/>
  <c r="AE51" i="10"/>
  <c r="AD51" i="10"/>
  <c r="AC51" i="10"/>
  <c r="P51" i="10"/>
  <c r="AN51" i="10" s="1"/>
  <c r="AN49" i="10"/>
  <c r="AQ47" i="10"/>
  <c r="AP47" i="10"/>
  <c r="AO47" i="10"/>
  <c r="AN47" i="10"/>
  <c r="AM47" i="10"/>
  <c r="AL47" i="10"/>
  <c r="AK47" i="10"/>
  <c r="AJ47" i="10"/>
  <c r="AI47" i="10"/>
  <c r="AH47" i="10"/>
  <c r="AG47" i="10"/>
  <c r="AF47" i="10"/>
  <c r="AE47" i="10"/>
  <c r="AD47" i="10"/>
  <c r="AC47" i="10"/>
  <c r="T47" i="10"/>
  <c r="AQ46" i="10"/>
  <c r="AP46" i="10"/>
  <c r="AO46" i="10"/>
  <c r="AM46" i="10"/>
  <c r="AL46" i="10"/>
  <c r="AK46" i="10"/>
  <c r="AJ46" i="10"/>
  <c r="AI46" i="10"/>
  <c r="AH46" i="10"/>
  <c r="AG46" i="10"/>
  <c r="AF46" i="10"/>
  <c r="AE46" i="10"/>
  <c r="AD46" i="10"/>
  <c r="AC46" i="10"/>
  <c r="P46" i="10"/>
  <c r="AQ45" i="10"/>
  <c r="AP45" i="10"/>
  <c r="AO45" i="10"/>
  <c r="AM45" i="10"/>
  <c r="AL45" i="10"/>
  <c r="AK45" i="10"/>
  <c r="AJ45" i="10"/>
  <c r="AI45" i="10"/>
  <c r="AH45" i="10"/>
  <c r="AG45" i="10"/>
  <c r="AF45" i="10"/>
  <c r="AE45" i="10"/>
  <c r="AD45" i="10"/>
  <c r="AC45" i="10"/>
  <c r="P45" i="10"/>
  <c r="AN45" i="10" s="1"/>
  <c r="AQ44" i="10"/>
  <c r="AP44" i="10"/>
  <c r="AO44" i="10"/>
  <c r="AM44" i="10"/>
  <c r="AL44" i="10"/>
  <c r="AK44" i="10"/>
  <c r="AJ44" i="10"/>
  <c r="AI44" i="10"/>
  <c r="AH44" i="10"/>
  <c r="AG44" i="10"/>
  <c r="AF44" i="10"/>
  <c r="AE44" i="10"/>
  <c r="AD44" i="10"/>
  <c r="AC44" i="10"/>
  <c r="P44" i="10"/>
  <c r="T44" i="10" s="1"/>
  <c r="AR44" i="10" s="1"/>
  <c r="AT44" i="10" s="1"/>
  <c r="AQ43" i="10"/>
  <c r="AU43" i="10" s="1"/>
  <c r="AV43" i="10" s="1"/>
  <c r="AP43" i="10"/>
  <c r="AO43" i="10"/>
  <c r="AM43" i="10"/>
  <c r="AL43" i="10"/>
  <c r="AK43" i="10"/>
  <c r="AJ43" i="10"/>
  <c r="AI43" i="10"/>
  <c r="AH43" i="10"/>
  <c r="AG43" i="10"/>
  <c r="AF43" i="10"/>
  <c r="AE43" i="10"/>
  <c r="AD43" i="10"/>
  <c r="AC43" i="10"/>
  <c r="P43" i="10"/>
  <c r="AN43" i="10" s="1"/>
  <c r="AQ42" i="10"/>
  <c r="AP42" i="10"/>
  <c r="AO42" i="10"/>
  <c r="AM42" i="10"/>
  <c r="AL42" i="10"/>
  <c r="AK42" i="10"/>
  <c r="AJ42" i="10"/>
  <c r="AI42" i="10"/>
  <c r="AH42" i="10"/>
  <c r="AG42" i="10"/>
  <c r="AF42" i="10"/>
  <c r="AE42" i="10"/>
  <c r="AD42" i="10"/>
  <c r="AC42" i="10"/>
  <c r="AR42" i="10" s="1"/>
  <c r="P42" i="10"/>
  <c r="T42" i="10" s="1"/>
  <c r="U42" i="10" s="1"/>
  <c r="AW42" i="10" s="1"/>
  <c r="AQ41" i="10"/>
  <c r="AP41" i="10"/>
  <c r="AO41" i="10"/>
  <c r="AM41" i="10"/>
  <c r="AL41" i="10"/>
  <c r="AK41" i="10"/>
  <c r="AJ41" i="10"/>
  <c r="AI41" i="10"/>
  <c r="AH41" i="10"/>
  <c r="AG41" i="10"/>
  <c r="AF41" i="10"/>
  <c r="AE41" i="10"/>
  <c r="AD41" i="10"/>
  <c r="AC41" i="10"/>
  <c r="AR41" i="10" s="1"/>
  <c r="P41" i="10"/>
  <c r="T41" i="10" s="1"/>
  <c r="U41" i="10" s="1"/>
  <c r="AQ40" i="10"/>
  <c r="AP40" i="10"/>
  <c r="AO40" i="10"/>
  <c r="AM40" i="10"/>
  <c r="AL40" i="10"/>
  <c r="AK40" i="10"/>
  <c r="AJ40" i="10"/>
  <c r="AI40" i="10"/>
  <c r="AH40" i="10"/>
  <c r="AG40" i="10"/>
  <c r="AF40" i="10"/>
  <c r="AE40" i="10"/>
  <c r="AD40" i="10"/>
  <c r="AC40" i="10"/>
  <c r="P40" i="10"/>
  <c r="AQ36" i="10"/>
  <c r="AP36" i="10"/>
  <c r="AO36" i="10"/>
  <c r="AM36" i="10"/>
  <c r="AL36" i="10"/>
  <c r="AK36" i="10"/>
  <c r="AJ36" i="10"/>
  <c r="AI36" i="10"/>
  <c r="AH36" i="10"/>
  <c r="AG36" i="10"/>
  <c r="AF36" i="10"/>
  <c r="AE36" i="10"/>
  <c r="AD36" i="10"/>
  <c r="AC36" i="10"/>
  <c r="P36" i="10"/>
  <c r="AN36" i="10" s="1"/>
  <c r="AQ35" i="10"/>
  <c r="AP35" i="10"/>
  <c r="AO35" i="10"/>
  <c r="AM35" i="10"/>
  <c r="AL35" i="10"/>
  <c r="AK35" i="10"/>
  <c r="AJ35" i="10"/>
  <c r="AI35" i="10"/>
  <c r="AH35" i="10"/>
  <c r="AG35" i="10"/>
  <c r="AF35" i="10"/>
  <c r="AE35" i="10"/>
  <c r="AD35" i="10"/>
  <c r="AC35" i="10"/>
  <c r="AR35" i="10" s="1"/>
  <c r="P35" i="10"/>
  <c r="AQ34" i="10"/>
  <c r="AP34" i="10"/>
  <c r="AO34" i="10"/>
  <c r="AM34" i="10"/>
  <c r="AL34" i="10"/>
  <c r="AK34" i="10"/>
  <c r="AJ34" i="10"/>
  <c r="AI34" i="10"/>
  <c r="AH34" i="10"/>
  <c r="AG34" i="10"/>
  <c r="AF34" i="10"/>
  <c r="AE34" i="10"/>
  <c r="AD34" i="10"/>
  <c r="AC34" i="10"/>
  <c r="P34" i="10"/>
  <c r="AN34" i="10" s="1"/>
  <c r="AQ33" i="10"/>
  <c r="AP33" i="10"/>
  <c r="AO33" i="10"/>
  <c r="AM33" i="10"/>
  <c r="AL33" i="10"/>
  <c r="AK33" i="10"/>
  <c r="AJ33" i="10"/>
  <c r="AI33" i="10"/>
  <c r="AH33" i="10"/>
  <c r="AG33" i="10"/>
  <c r="AF33" i="10"/>
  <c r="AE33" i="10"/>
  <c r="AD33" i="10"/>
  <c r="AC33" i="10"/>
  <c r="T33" i="10"/>
  <c r="P33" i="10"/>
  <c r="AN33" i="10" s="1"/>
  <c r="AN32" i="10"/>
  <c r="AC32" i="10"/>
  <c r="AN31" i="10"/>
  <c r="AC31" i="10"/>
  <c r="T31" i="10"/>
  <c r="U31" i="10" s="1"/>
  <c r="AQ29" i="10"/>
  <c r="AP29" i="10"/>
  <c r="AO29" i="10"/>
  <c r="AM29" i="10"/>
  <c r="AL29" i="10"/>
  <c r="AK29" i="10"/>
  <c r="AJ29" i="10"/>
  <c r="AI29" i="10"/>
  <c r="AH29" i="10"/>
  <c r="AG29" i="10"/>
  <c r="AF29" i="10"/>
  <c r="AE29" i="10"/>
  <c r="AD29" i="10"/>
  <c r="AC29" i="10"/>
  <c r="P29" i="10"/>
  <c r="AQ28" i="10"/>
  <c r="AP28" i="10"/>
  <c r="AO28" i="10"/>
  <c r="AM28" i="10"/>
  <c r="AL28" i="10"/>
  <c r="AK28" i="10"/>
  <c r="AJ28" i="10"/>
  <c r="AI28" i="10"/>
  <c r="AH28" i="10"/>
  <c r="AG28" i="10"/>
  <c r="AF28" i="10"/>
  <c r="AE28" i="10"/>
  <c r="AD28" i="10"/>
  <c r="AC28" i="10"/>
  <c r="P28" i="10"/>
  <c r="AN28" i="10" s="1"/>
  <c r="AQ27" i="10"/>
  <c r="AP27" i="10"/>
  <c r="AO27" i="10"/>
  <c r="AN27" i="10"/>
  <c r="AM27" i="10"/>
  <c r="AL27" i="10"/>
  <c r="AK27" i="10"/>
  <c r="AJ27" i="10"/>
  <c r="AI27" i="10"/>
  <c r="AH27" i="10"/>
  <c r="AG27" i="10"/>
  <c r="AF27" i="10"/>
  <c r="AE27" i="10"/>
  <c r="AD27" i="10"/>
  <c r="AC27" i="10"/>
  <c r="T27" i="10"/>
  <c r="AQ26" i="10"/>
  <c r="AP26" i="10"/>
  <c r="AO26" i="10"/>
  <c r="AM26" i="10"/>
  <c r="AL26" i="10"/>
  <c r="AK26" i="10"/>
  <c r="AJ26" i="10"/>
  <c r="AI26" i="10"/>
  <c r="AH26" i="10"/>
  <c r="AG26" i="10"/>
  <c r="AF26" i="10"/>
  <c r="AE26" i="10"/>
  <c r="AD26" i="10"/>
  <c r="AC26" i="10"/>
  <c r="P26" i="10"/>
  <c r="AN26" i="10" s="1"/>
  <c r="AQ25" i="10"/>
  <c r="AP25" i="10"/>
  <c r="AO25" i="10"/>
  <c r="AM25" i="10"/>
  <c r="AL25" i="10"/>
  <c r="AK25" i="10"/>
  <c r="AJ25" i="10"/>
  <c r="AI25" i="10"/>
  <c r="AH25" i="10"/>
  <c r="AG25" i="10"/>
  <c r="AF25" i="10"/>
  <c r="AE25" i="10"/>
  <c r="AD25" i="10"/>
  <c r="AC25" i="10"/>
  <c r="P25" i="10"/>
  <c r="AQ24" i="10"/>
  <c r="AP24" i="10"/>
  <c r="AO24" i="10"/>
  <c r="AM24" i="10"/>
  <c r="AL24" i="10"/>
  <c r="AK24" i="10"/>
  <c r="AJ24" i="10"/>
  <c r="AI24" i="10"/>
  <c r="AH24" i="10"/>
  <c r="AG24" i="10"/>
  <c r="AF24" i="10"/>
  <c r="AE24" i="10"/>
  <c r="AD24" i="10"/>
  <c r="AC24" i="10"/>
  <c r="P24" i="10"/>
  <c r="T24" i="10" s="1"/>
  <c r="AQ23" i="10"/>
  <c r="AP23" i="10"/>
  <c r="AO23" i="10"/>
  <c r="AM23" i="10"/>
  <c r="AL23" i="10"/>
  <c r="AK23" i="10"/>
  <c r="AJ23" i="10"/>
  <c r="AI23" i="10"/>
  <c r="AH23" i="10"/>
  <c r="AG23" i="10"/>
  <c r="AF23" i="10"/>
  <c r="AE23" i="10"/>
  <c r="AD23" i="10"/>
  <c r="AC23" i="10"/>
  <c r="P23" i="10"/>
  <c r="AN23" i="10" s="1"/>
  <c r="AQ22" i="10"/>
  <c r="AP22" i="10"/>
  <c r="AO22" i="10"/>
  <c r="AN22" i="10"/>
  <c r="AM22" i="10"/>
  <c r="AL22" i="10"/>
  <c r="AK22" i="10"/>
  <c r="AJ22" i="10"/>
  <c r="AI22" i="10"/>
  <c r="AH22" i="10"/>
  <c r="AG22" i="10"/>
  <c r="AF22" i="10"/>
  <c r="AE22" i="10"/>
  <c r="AD22" i="10"/>
  <c r="AC22" i="10"/>
  <c r="T22" i="10"/>
  <c r="AQ21" i="10"/>
  <c r="AP21" i="10"/>
  <c r="AO21" i="10"/>
  <c r="AM21" i="10"/>
  <c r="AL21" i="10"/>
  <c r="AK21" i="10"/>
  <c r="AJ21" i="10"/>
  <c r="AI21" i="10"/>
  <c r="AH21" i="10"/>
  <c r="AG21" i="10"/>
  <c r="AF21" i="10"/>
  <c r="AE21" i="10"/>
  <c r="AD21" i="10"/>
  <c r="AC21" i="10"/>
  <c r="AR21" i="10" s="1"/>
  <c r="P21" i="10"/>
  <c r="AN21" i="10" s="1"/>
  <c r="AQ17" i="10"/>
  <c r="AP17" i="10"/>
  <c r="AO17" i="10"/>
  <c r="AM17" i="10"/>
  <c r="AL17" i="10"/>
  <c r="AK17" i="10"/>
  <c r="AJ17" i="10"/>
  <c r="AI17" i="10"/>
  <c r="AH17" i="10"/>
  <c r="AG17" i="10"/>
  <c r="AF17" i="10"/>
  <c r="AE17" i="10"/>
  <c r="AD17" i="10"/>
  <c r="AC17" i="10"/>
  <c r="P17" i="10"/>
  <c r="T17" i="10" s="1"/>
  <c r="AQ16" i="10"/>
  <c r="AP16" i="10"/>
  <c r="AO16" i="10"/>
  <c r="AM16" i="10"/>
  <c r="AL16" i="10"/>
  <c r="AK16" i="10"/>
  <c r="AJ16" i="10"/>
  <c r="AI16" i="10"/>
  <c r="AH16" i="10"/>
  <c r="AG16" i="10"/>
  <c r="AF16" i="10"/>
  <c r="AE16" i="10"/>
  <c r="AD16" i="10"/>
  <c r="AC16" i="10"/>
  <c r="P16" i="10"/>
  <c r="AN16" i="10" s="1"/>
  <c r="AQ15" i="10"/>
  <c r="AP15" i="10"/>
  <c r="AO15" i="10"/>
  <c r="AM15" i="10"/>
  <c r="AL15" i="10"/>
  <c r="AK15" i="10"/>
  <c r="AJ15" i="10"/>
  <c r="AI15" i="10"/>
  <c r="AH15" i="10"/>
  <c r="AG15" i="10"/>
  <c r="AF15" i="10"/>
  <c r="AE15" i="10"/>
  <c r="AD15" i="10"/>
  <c r="AC15" i="10"/>
  <c r="P15" i="10"/>
  <c r="AN15" i="10" s="1"/>
  <c r="AQ14" i="10"/>
  <c r="AP14" i="10"/>
  <c r="AO14" i="10"/>
  <c r="AM14" i="10"/>
  <c r="AL14" i="10"/>
  <c r="AK14" i="10"/>
  <c r="AJ14" i="10"/>
  <c r="AI14" i="10"/>
  <c r="AH14" i="10"/>
  <c r="AG14" i="10"/>
  <c r="AF14" i="10"/>
  <c r="AE14" i="10"/>
  <c r="AD14" i="10"/>
  <c r="AC14" i="10"/>
  <c r="P14" i="10"/>
  <c r="T14" i="10" s="1"/>
  <c r="AQ13" i="10"/>
  <c r="AP13" i="10"/>
  <c r="AO13" i="10"/>
  <c r="AM13" i="10"/>
  <c r="AL13" i="10"/>
  <c r="AK13" i="10"/>
  <c r="AJ13" i="10"/>
  <c r="AI13" i="10"/>
  <c r="AH13" i="10"/>
  <c r="AG13" i="10"/>
  <c r="AF13" i="10"/>
  <c r="AE13" i="10"/>
  <c r="AD13" i="10"/>
  <c r="AC13" i="10"/>
  <c r="P13" i="10"/>
  <c r="T13" i="10" s="1"/>
  <c r="U13" i="10" s="1"/>
  <c r="AQ12" i="10"/>
  <c r="AP12" i="10"/>
  <c r="AO12" i="10"/>
  <c r="AM12" i="10"/>
  <c r="AL12" i="10"/>
  <c r="AK12" i="10"/>
  <c r="AJ12" i="10"/>
  <c r="AI12" i="10"/>
  <c r="AH12" i="10"/>
  <c r="AG12" i="10"/>
  <c r="AF12" i="10"/>
  <c r="AE12" i="10"/>
  <c r="AD12" i="10"/>
  <c r="AC12" i="10"/>
  <c r="P12" i="10"/>
  <c r="AN12" i="10" s="1"/>
  <c r="AR98" i="10" l="1"/>
  <c r="AT97" i="10"/>
  <c r="AV101" i="10"/>
  <c r="AV56" i="10"/>
  <c r="AV74" i="10"/>
  <c r="AV92" i="10"/>
  <c r="AV182" i="10"/>
  <c r="AV181" i="10"/>
  <c r="AC213" i="10"/>
  <c r="AV213" i="10" s="1"/>
  <c r="AV202" i="10"/>
  <c r="AX285" i="10"/>
  <c r="AK58" i="10"/>
  <c r="AE105" i="10"/>
  <c r="AM105" i="10"/>
  <c r="AO254" i="10"/>
  <c r="AG94" i="10"/>
  <c r="AH105" i="10"/>
  <c r="AI115" i="10"/>
  <c r="AQ115" i="10"/>
  <c r="AG66" i="10"/>
  <c r="AT265" i="10"/>
  <c r="AD105" i="10"/>
  <c r="AP267" i="10"/>
  <c r="AS199" i="10"/>
  <c r="AL260" i="10"/>
  <c r="AK18" i="10"/>
  <c r="AO66" i="10"/>
  <c r="AR103" i="10"/>
  <c r="AD115" i="10"/>
  <c r="AH94" i="10"/>
  <c r="U172" i="10"/>
  <c r="V172" i="10" s="1"/>
  <c r="AL66" i="10"/>
  <c r="AE66" i="10"/>
  <c r="AP37" i="10"/>
  <c r="AM66" i="10"/>
  <c r="U155" i="10"/>
  <c r="AW155" i="10" s="1"/>
  <c r="AS105" i="10"/>
  <c r="U53" i="10"/>
  <c r="AW53" i="10" s="1"/>
  <c r="AR118" i="10"/>
  <c r="AR119" i="10"/>
  <c r="U131" i="10"/>
  <c r="AW131" i="10" s="1"/>
  <c r="AR132" i="10"/>
  <c r="AR135" i="10"/>
  <c r="U136" i="10"/>
  <c r="AW136" i="10" s="1"/>
  <c r="AR136" i="10"/>
  <c r="AU136" i="10" s="1"/>
  <c r="U138" i="10"/>
  <c r="V138" i="10" s="1"/>
  <c r="Y138" i="10" s="1"/>
  <c r="Z138" i="10" s="1"/>
  <c r="AA138" i="10" s="1"/>
  <c r="AR138" i="10"/>
  <c r="U157" i="10"/>
  <c r="AW157" i="10" s="1"/>
  <c r="AR202" i="10"/>
  <c r="U205" i="10"/>
  <c r="AW205" i="10" s="1"/>
  <c r="AR205" i="10"/>
  <c r="AR206" i="10"/>
  <c r="U207" i="10"/>
  <c r="AW207" i="10" s="1"/>
  <c r="AR207" i="10"/>
  <c r="AR208" i="10"/>
  <c r="U209" i="10"/>
  <c r="AW209" i="10" s="1"/>
  <c r="AR209" i="10"/>
  <c r="AR210" i="10"/>
  <c r="U211" i="10"/>
  <c r="AW211" i="10" s="1"/>
  <c r="AR211" i="10"/>
  <c r="AI267" i="10"/>
  <c r="AS18" i="10"/>
  <c r="AR51" i="10"/>
  <c r="AJ66" i="10"/>
  <c r="AR63" i="10"/>
  <c r="AR120" i="10"/>
  <c r="AR121" i="10"/>
  <c r="U122" i="10"/>
  <c r="AW122" i="10" s="1"/>
  <c r="AR122" i="10"/>
  <c r="AR124" i="10"/>
  <c r="AR163" i="10"/>
  <c r="AU163" i="10" s="1"/>
  <c r="U263" i="10"/>
  <c r="AW263" i="10" s="1"/>
  <c r="AR263" i="10"/>
  <c r="AR264" i="10"/>
  <c r="AT264" i="10" s="1"/>
  <c r="Y27" i="10"/>
  <c r="Z27" i="10" s="1"/>
  <c r="AA27" i="10" s="1"/>
  <c r="AR27" i="10"/>
  <c r="AU27" i="10" s="1"/>
  <c r="AR65" i="10"/>
  <c r="U163" i="10"/>
  <c r="AW163" i="10" s="1"/>
  <c r="U171" i="10"/>
  <c r="AW171" i="10" s="1"/>
  <c r="AR171" i="10"/>
  <c r="AU171" i="10" s="1"/>
  <c r="U191" i="10"/>
  <c r="AR191" i="10"/>
  <c r="AR216" i="10"/>
  <c r="U217" i="10"/>
  <c r="AW217" i="10" s="1"/>
  <c r="AR217" i="10"/>
  <c r="AR218" i="10"/>
  <c r="U219" i="10"/>
  <c r="AW219" i="10" s="1"/>
  <c r="AR219" i="10"/>
  <c r="AR220" i="10"/>
  <c r="U221" i="10"/>
  <c r="AR221" i="10"/>
  <c r="AR222" i="10"/>
  <c r="U223" i="10"/>
  <c r="AW223" i="10" s="1"/>
  <c r="AR223" i="10"/>
  <c r="U225" i="10"/>
  <c r="AR225" i="10"/>
  <c r="AU225" i="10" s="1"/>
  <c r="U227" i="10"/>
  <c r="AW227" i="10" s="1"/>
  <c r="AR227" i="10"/>
  <c r="U229" i="10"/>
  <c r="AR229" i="10"/>
  <c r="AR230" i="10"/>
  <c r="U231" i="10"/>
  <c r="AW231" i="10" s="1"/>
  <c r="AR231" i="10"/>
  <c r="AC275" i="10"/>
  <c r="AS213" i="10"/>
  <c r="AR13" i="10"/>
  <c r="AT69" i="10"/>
  <c r="AR69" i="10"/>
  <c r="U70" i="10"/>
  <c r="AW70" i="10" s="1"/>
  <c r="AR70" i="10"/>
  <c r="Y71" i="10"/>
  <c r="Z71" i="10" s="1"/>
  <c r="AR71" i="10"/>
  <c r="Y72" i="10"/>
  <c r="AR72" i="10"/>
  <c r="AR73" i="10"/>
  <c r="U74" i="10"/>
  <c r="AW74" i="10" s="1"/>
  <c r="AR74" i="10"/>
  <c r="Y75" i="10"/>
  <c r="AR75" i="10"/>
  <c r="Y76" i="10"/>
  <c r="Z76" i="10" s="1"/>
  <c r="AR76" i="10"/>
  <c r="AR192" i="10"/>
  <c r="AR194" i="10"/>
  <c r="AU194" i="10" s="1"/>
  <c r="U195" i="10"/>
  <c r="AW195" i="10" s="1"/>
  <c r="AR195" i="10"/>
  <c r="AR196" i="10"/>
  <c r="AR197" i="10"/>
  <c r="AR198" i="10"/>
  <c r="Y73" i="10"/>
  <c r="AS66" i="10"/>
  <c r="AS267" i="10"/>
  <c r="AR77" i="10"/>
  <c r="U78" i="10"/>
  <c r="AW78" i="10" s="1"/>
  <c r="AR78" i="10"/>
  <c r="AR80" i="10"/>
  <c r="U142" i="10"/>
  <c r="AR142" i="10"/>
  <c r="AU142" i="10" s="1"/>
  <c r="U175" i="10"/>
  <c r="AW175" i="10" s="1"/>
  <c r="AR178" i="10"/>
  <c r="Z178" i="10"/>
  <c r="AA178" i="10" s="1"/>
  <c r="U181" i="10"/>
  <c r="V181" i="10" s="1"/>
  <c r="AR181" i="10"/>
  <c r="AU181" i="10" s="1"/>
  <c r="AR183" i="10"/>
  <c r="AU183" i="10" s="1"/>
  <c r="AR258" i="10"/>
  <c r="AT258" i="10" s="1"/>
  <c r="U259" i="10"/>
  <c r="AW259" i="10" s="1"/>
  <c r="AR259" i="10"/>
  <c r="AU259" i="10" s="1"/>
  <c r="AS58" i="10"/>
  <c r="AR47" i="10"/>
  <c r="AR87" i="10"/>
  <c r="AR88" i="10" s="1"/>
  <c r="U111" i="10"/>
  <c r="AW111" i="10" s="1"/>
  <c r="AR111" i="10"/>
  <c r="AR112" i="10"/>
  <c r="U143" i="10"/>
  <c r="V143" i="10" s="1"/>
  <c r="Y143" i="10" s="1"/>
  <c r="Z143" i="10" s="1"/>
  <c r="AA143" i="10" s="1"/>
  <c r="U144" i="10"/>
  <c r="AW144" i="10" s="1"/>
  <c r="AR144" i="10"/>
  <c r="AR146" i="10"/>
  <c r="AU146" i="10" s="1"/>
  <c r="U185" i="10"/>
  <c r="AR185" i="10"/>
  <c r="AR22" i="10"/>
  <c r="AR33" i="10"/>
  <c r="AR104" i="10"/>
  <c r="AR105" i="10" s="1"/>
  <c r="U148" i="10"/>
  <c r="AW148" i="10" s="1"/>
  <c r="AR148" i="10"/>
  <c r="AQ150" i="10"/>
  <c r="AQ187" i="10" s="1"/>
  <c r="Z150" i="10"/>
  <c r="U151" i="10"/>
  <c r="AR151" i="10"/>
  <c r="AR12" i="10"/>
  <c r="AU12" i="10" s="1"/>
  <c r="Y57" i="10"/>
  <c r="Z57" i="10" s="1"/>
  <c r="AA57" i="10" s="1"/>
  <c r="AR57" i="10"/>
  <c r="AR127" i="10"/>
  <c r="AR128" i="10"/>
  <c r="AR129" i="10"/>
  <c r="AR130" i="10"/>
  <c r="U134" i="10"/>
  <c r="AR134" i="10"/>
  <c r="U235" i="10"/>
  <c r="AR235" i="10"/>
  <c r="AU235" i="10" s="1"/>
  <c r="AR236" i="10"/>
  <c r="U237" i="10"/>
  <c r="AW237" i="10" s="1"/>
  <c r="AR237" i="10"/>
  <c r="U239" i="10"/>
  <c r="AR239" i="10"/>
  <c r="AR240" i="10"/>
  <c r="U241" i="10"/>
  <c r="AW241" i="10" s="1"/>
  <c r="AR241" i="10"/>
  <c r="AU241" i="10" s="1"/>
  <c r="AR242" i="10"/>
  <c r="AU242" i="10" s="1"/>
  <c r="U243" i="10"/>
  <c r="AR243" i="10"/>
  <c r="AR244" i="10"/>
  <c r="U245" i="10"/>
  <c r="AW245" i="10" s="1"/>
  <c r="AR245" i="10"/>
  <c r="U247" i="10"/>
  <c r="AR247" i="10"/>
  <c r="AR248" i="10"/>
  <c r="U249" i="10"/>
  <c r="AW249" i="10" s="1"/>
  <c r="AR249" i="10"/>
  <c r="U251" i="10"/>
  <c r="AR251" i="10"/>
  <c r="AR252" i="10"/>
  <c r="U253" i="10"/>
  <c r="AW253" i="10" s="1"/>
  <c r="AR253" i="10"/>
  <c r="AS232" i="10"/>
  <c r="AR14" i="10"/>
  <c r="AT14" i="10" s="1"/>
  <c r="V64" i="10"/>
  <c r="AR64" i="10"/>
  <c r="U125" i="10"/>
  <c r="AW125" i="10" s="1"/>
  <c r="AR125" i="10"/>
  <c r="Y44" i="10"/>
  <c r="Z44" i="10" s="1"/>
  <c r="AA44" i="10" s="1"/>
  <c r="AR24" i="10"/>
  <c r="AT24" i="10" s="1"/>
  <c r="AR17" i="10"/>
  <c r="Y64" i="10"/>
  <c r="Z64" i="10" s="1"/>
  <c r="AA64" i="10" s="1"/>
  <c r="AU42" i="10"/>
  <c r="AU53" i="10"/>
  <c r="AV53" i="10" s="1"/>
  <c r="AU123" i="10"/>
  <c r="AH37" i="10"/>
  <c r="AQ66" i="10"/>
  <c r="U123" i="10"/>
  <c r="V123" i="10" s="1"/>
  <c r="AU137" i="10"/>
  <c r="V146" i="10"/>
  <c r="U242" i="10"/>
  <c r="V242" i="10" s="1"/>
  <c r="AU250" i="10"/>
  <c r="Y14" i="10"/>
  <c r="Z14" i="10" s="1"/>
  <c r="AA14" i="10" s="1"/>
  <c r="Y22" i="10"/>
  <c r="Z22" i="10" s="1"/>
  <c r="AA22" i="10" s="1"/>
  <c r="Y31" i="10"/>
  <c r="Z31" i="10" s="1"/>
  <c r="Y63" i="10"/>
  <c r="Z63" i="10" s="1"/>
  <c r="AA63" i="10" s="1"/>
  <c r="AQ37" i="10"/>
  <c r="AJ94" i="10"/>
  <c r="AJ105" i="10"/>
  <c r="V109" i="10"/>
  <c r="AG187" i="10"/>
  <c r="AO187" i="10"/>
  <c r="U228" i="10"/>
  <c r="V228" i="10" s="1"/>
  <c r="AH267" i="10"/>
  <c r="Y13" i="10"/>
  <c r="Z13" i="10" s="1"/>
  <c r="AA13" i="10" s="1"/>
  <c r="Y52" i="10"/>
  <c r="Z52" i="10" s="1"/>
  <c r="AA52" i="10" s="1"/>
  <c r="AQ88" i="10"/>
  <c r="U33" i="10"/>
  <c r="AW33" i="10" s="1"/>
  <c r="AJ37" i="10"/>
  <c r="AK37" i="10"/>
  <c r="V61" i="10"/>
  <c r="AC94" i="10"/>
  <c r="AK94" i="10"/>
  <c r="Z101" i="10"/>
  <c r="AA101" i="10"/>
  <c r="AU112" i="10"/>
  <c r="AU113" i="10"/>
  <c r="AV113" i="10" s="1"/>
  <c r="U169" i="10"/>
  <c r="AW169" i="10" s="1"/>
  <c r="Y24" i="10"/>
  <c r="Z24" i="10" s="1"/>
  <c r="AA24" i="10" s="1"/>
  <c r="Y33" i="10"/>
  <c r="Z33" i="10" s="1"/>
  <c r="Y47" i="10"/>
  <c r="Z47" i="10" s="1"/>
  <c r="AA47" i="10" s="1"/>
  <c r="Y56" i="10"/>
  <c r="Z56" i="10" s="1"/>
  <c r="AA56" i="10" s="1"/>
  <c r="AT259" i="10"/>
  <c r="AU147" i="10"/>
  <c r="AF48" i="10"/>
  <c r="U47" i="10"/>
  <c r="V47" i="10" s="1"/>
  <c r="AC66" i="10"/>
  <c r="AK66" i="10"/>
  <c r="AU155" i="10"/>
  <c r="AU265" i="10"/>
  <c r="Y62" i="10"/>
  <c r="Z62" i="10" s="1"/>
  <c r="AA62" i="10" s="1"/>
  <c r="AV109" i="10"/>
  <c r="AI66" i="10"/>
  <c r="AD37" i="10"/>
  <c r="AL37" i="10"/>
  <c r="AU175" i="10"/>
  <c r="U270" i="10"/>
  <c r="Y270" i="10"/>
  <c r="Z270" i="10" s="1"/>
  <c r="Y42" i="10"/>
  <c r="Z42" i="10" s="1"/>
  <c r="AA42" i="10" s="1"/>
  <c r="AG48" i="10"/>
  <c r="AP48" i="10"/>
  <c r="AU55" i="10"/>
  <c r="AV55" i="10" s="1"/>
  <c r="AU71" i="10"/>
  <c r="AV71" i="10" s="1"/>
  <c r="AU182" i="10"/>
  <c r="AG232" i="10"/>
  <c r="AO232" i="10"/>
  <c r="Y17" i="10"/>
  <c r="Z17" i="10" s="1"/>
  <c r="AA17" i="10" s="1"/>
  <c r="AU217" i="10"/>
  <c r="AU176" i="10"/>
  <c r="AU168" i="10"/>
  <c r="AU160" i="10"/>
  <c r="AU86" i="10"/>
  <c r="AO30" i="10"/>
  <c r="AC81" i="10"/>
  <c r="AY81" i="10" s="1"/>
  <c r="AK81" i="10"/>
  <c r="AP88" i="10"/>
  <c r="AU128" i="10"/>
  <c r="AU131" i="10"/>
  <c r="AK199" i="10"/>
  <c r="Y41" i="10"/>
  <c r="Z41" i="10" s="1"/>
  <c r="AA41" i="10" s="1"/>
  <c r="Y74" i="10"/>
  <c r="AV152" i="10"/>
  <c r="AS48" i="10"/>
  <c r="AT266" i="10"/>
  <c r="AA257" i="10"/>
  <c r="AE260" i="10"/>
  <c r="AT257" i="10"/>
  <c r="AU159" i="10"/>
  <c r="AU203" i="10"/>
  <c r="AU167" i="10"/>
  <c r="AU65" i="10"/>
  <c r="AU164" i="10"/>
  <c r="AU172" i="10"/>
  <c r="AU156" i="10"/>
  <c r="AU228" i="10"/>
  <c r="T133" i="10"/>
  <c r="V111" i="10"/>
  <c r="AD18" i="10"/>
  <c r="AL18" i="10"/>
  <c r="AG30" i="10"/>
  <c r="AP30" i="10"/>
  <c r="AE37" i="10"/>
  <c r="AM37" i="10"/>
  <c r="AH48" i="10"/>
  <c r="AU52" i="10"/>
  <c r="AV52" i="10" s="1"/>
  <c r="AU61" i="10"/>
  <c r="U72" i="10"/>
  <c r="AW72" i="10" s="1"/>
  <c r="AU74" i="10"/>
  <c r="AC105" i="10"/>
  <c r="AY105" i="10" s="1"/>
  <c r="U108" i="10"/>
  <c r="AW108" i="10" s="1"/>
  <c r="AH115" i="10"/>
  <c r="AP115" i="10"/>
  <c r="U112" i="10"/>
  <c r="V112" i="10" s="1"/>
  <c r="U129" i="10"/>
  <c r="V129" i="10" s="1"/>
  <c r="Y129" i="10" s="1"/>
  <c r="Z129" i="10" s="1"/>
  <c r="AA129" i="10" s="1"/>
  <c r="AU135" i="10"/>
  <c r="U150" i="10"/>
  <c r="AW150" i="10" s="1"/>
  <c r="U156" i="10"/>
  <c r="V156" i="10" s="1"/>
  <c r="AU157" i="10"/>
  <c r="U167" i="10"/>
  <c r="V171" i="10"/>
  <c r="U176" i="10"/>
  <c r="V176" i="10" s="1"/>
  <c r="AU177" i="10"/>
  <c r="AV177" i="10" s="1"/>
  <c r="U193" i="10"/>
  <c r="AW193" i="10" s="1"/>
  <c r="AG199" i="10"/>
  <c r="AG213" i="10"/>
  <c r="AO213" i="10"/>
  <c r="V207" i="10"/>
  <c r="V223" i="10"/>
  <c r="AU223" i="10"/>
  <c r="AF254" i="10"/>
  <c r="AN254" i="10"/>
  <c r="U238" i="10"/>
  <c r="V238" i="10" s="1"/>
  <c r="AF18" i="10"/>
  <c r="AJ58" i="10"/>
  <c r="AE81" i="10"/>
  <c r="AM81" i="10"/>
  <c r="AU75" i="10"/>
  <c r="AV75" i="10" s="1"/>
  <c r="AD94" i="10"/>
  <c r="AL94" i="10"/>
  <c r="AE94" i="10"/>
  <c r="AM94" i="10"/>
  <c r="AL105" i="10"/>
  <c r="AC115" i="10"/>
  <c r="AY115" i="10" s="1"/>
  <c r="AK115" i="10"/>
  <c r="U113" i="10"/>
  <c r="V113" i="10" s="1"/>
  <c r="AF199" i="10"/>
  <c r="AN199" i="10"/>
  <c r="AI232" i="10"/>
  <c r="AQ232" i="10"/>
  <c r="U246" i="10"/>
  <c r="V246" i="10" s="1"/>
  <c r="AJ267" i="10"/>
  <c r="AU263" i="10"/>
  <c r="AM18" i="10"/>
  <c r="AG18" i="10"/>
  <c r="AF37" i="10"/>
  <c r="AJ48" i="10"/>
  <c r="AN81" i="10"/>
  <c r="AC88" i="10"/>
  <c r="AY88" i="10" s="1"/>
  <c r="AK88" i="10"/>
  <c r="AF94" i="10"/>
  <c r="AF139" i="10"/>
  <c r="AU120" i="10"/>
  <c r="AU138" i="10"/>
  <c r="AU153" i="10"/>
  <c r="AU173" i="10"/>
  <c r="AI213" i="10"/>
  <c r="AQ213" i="10"/>
  <c r="AU211" i="10"/>
  <c r="U224" i="10"/>
  <c r="V224" i="10" s="1"/>
  <c r="AU231" i="10"/>
  <c r="AU257" i="10"/>
  <c r="AK267" i="10"/>
  <c r="AE18" i="10"/>
  <c r="AO18" i="10"/>
  <c r="AQ30" i="10"/>
  <c r="U22" i="10"/>
  <c r="AW22" i="10" s="1"/>
  <c r="AE58" i="10"/>
  <c r="AM58" i="10"/>
  <c r="AG81" i="10"/>
  <c r="AO81" i="10"/>
  <c r="AU79" i="10"/>
  <c r="AV79" i="10" s="1"/>
  <c r="U87" i="10"/>
  <c r="AM115" i="10"/>
  <c r="U120" i="10"/>
  <c r="U124" i="10"/>
  <c r="AW124" i="10" s="1"/>
  <c r="U127" i="10"/>
  <c r="V131" i="10"/>
  <c r="AK187" i="10"/>
  <c r="AU152" i="10"/>
  <c r="U153" i="10"/>
  <c r="AW153" i="10" s="1"/>
  <c r="U159" i="10"/>
  <c r="U168" i="10"/>
  <c r="V168" i="10" s="1"/>
  <c r="U173" i="10"/>
  <c r="AW173" i="10" s="1"/>
  <c r="V179" i="10"/>
  <c r="AU179" i="10"/>
  <c r="AI199" i="10"/>
  <c r="AQ199" i="10"/>
  <c r="AC232" i="10"/>
  <c r="AK232" i="10"/>
  <c r="AI254" i="10"/>
  <c r="AQ254" i="10"/>
  <c r="AK260" i="10"/>
  <c r="AD267" i="10"/>
  <c r="AL267" i="10"/>
  <c r="AP18" i="10"/>
  <c r="AH18" i="10"/>
  <c r="AQ18" i="10"/>
  <c r="AI37" i="10"/>
  <c r="AD48" i="10"/>
  <c r="AL48" i="10"/>
  <c r="U57" i="10"/>
  <c r="V57" i="10" s="1"/>
  <c r="AZ57" i="10"/>
  <c r="AH81" i="10"/>
  <c r="AP81" i="10"/>
  <c r="U80" i="10"/>
  <c r="AW80" i="10" s="1"/>
  <c r="AF88" i="10"/>
  <c r="AN88" i="10"/>
  <c r="AP94" i="10"/>
  <c r="U97" i="10"/>
  <c r="AW97" i="10" s="1"/>
  <c r="AG105" i="10"/>
  <c r="AL115" i="10"/>
  <c r="AE115" i="10"/>
  <c r="AP139" i="10"/>
  <c r="U147" i="10"/>
  <c r="V147" i="10" s="1"/>
  <c r="AU148" i="10"/>
  <c r="U164" i="10"/>
  <c r="V164" i="10" s="1"/>
  <c r="AU169" i="10"/>
  <c r="AW181" i="10"/>
  <c r="AO199" i="10"/>
  <c r="U197" i="10"/>
  <c r="AW197" i="10" s="1"/>
  <c r="U203" i="10"/>
  <c r="AD232" i="10"/>
  <c r="AL232" i="10"/>
  <c r="AU249" i="10"/>
  <c r="AJ260" i="10"/>
  <c r="AE267" i="10"/>
  <c r="AM267" i="10"/>
  <c r="U265" i="10"/>
  <c r="AI18" i="10"/>
  <c r="AJ18" i="10"/>
  <c r="AD30" i="10"/>
  <c r="AL30" i="10"/>
  <c r="AE48" i="10"/>
  <c r="AM48" i="10"/>
  <c r="AF58" i="10"/>
  <c r="AG58" i="10"/>
  <c r="AO58" i="10"/>
  <c r="AI81" i="10"/>
  <c r="AQ81" i="10"/>
  <c r="AI94" i="10"/>
  <c r="AQ94" i="10"/>
  <c r="AU165" i="10"/>
  <c r="AD213" i="10"/>
  <c r="AL213" i="10"/>
  <c r="AU227" i="10"/>
  <c r="AC254" i="10"/>
  <c r="AK254" i="10"/>
  <c r="AF267" i="10"/>
  <c r="AO48" i="10"/>
  <c r="AU70" i="10"/>
  <c r="AV70" i="10" s="1"/>
  <c r="AU93" i="10"/>
  <c r="AV93" i="10" s="1"/>
  <c r="AI105" i="10"/>
  <c r="AU104" i="10"/>
  <c r="U118" i="10"/>
  <c r="AJ139" i="10"/>
  <c r="U128" i="10"/>
  <c r="V128" i="10" s="1"/>
  <c r="Y128" i="10" s="1"/>
  <c r="Z128" i="10" s="1"/>
  <c r="AA128" i="10" s="1"/>
  <c r="U132" i="10"/>
  <c r="V132" i="10" s="1"/>
  <c r="AU144" i="10"/>
  <c r="V155" i="10"/>
  <c r="U160" i="10"/>
  <c r="V160" i="10" s="1"/>
  <c r="AU161" i="10"/>
  <c r="U165" i="10"/>
  <c r="AW165" i="10" s="1"/>
  <c r="AC187" i="10"/>
  <c r="AY187" i="10" s="1"/>
  <c r="AE213" i="10"/>
  <c r="AM213" i="10"/>
  <c r="U250" i="10"/>
  <c r="V250" i="10" s="1"/>
  <c r="AU251" i="10"/>
  <c r="AF260" i="10"/>
  <c r="AN260" i="10"/>
  <c r="AG267" i="10"/>
  <c r="AO267" i="10"/>
  <c r="AU266" i="10"/>
  <c r="AC271" i="10"/>
  <c r="AY271" i="10" s="1"/>
  <c r="T51" i="10"/>
  <c r="T54" i="10"/>
  <c r="AR54" i="10" s="1"/>
  <c r="AT54" i="10" s="1"/>
  <c r="T36" i="10"/>
  <c r="AR36" i="10" s="1"/>
  <c r="AT36" i="10" s="1"/>
  <c r="T45" i="10"/>
  <c r="T26" i="10"/>
  <c r="AR26" i="10" s="1"/>
  <c r="AT26" i="10" s="1"/>
  <c r="AN14" i="10"/>
  <c r="AN17" i="10"/>
  <c r="T23" i="10"/>
  <c r="AR23" i="10" s="1"/>
  <c r="AT23" i="10" s="1"/>
  <c r="T43" i="10"/>
  <c r="AN58" i="10"/>
  <c r="T16" i="10"/>
  <c r="AR16" i="10" s="1"/>
  <c r="AT16" i="10" s="1"/>
  <c r="AN105" i="10"/>
  <c r="V13" i="10"/>
  <c r="AW13" i="10"/>
  <c r="T28" i="10"/>
  <c r="AR28" i="10" s="1"/>
  <c r="AT28" i="10" s="1"/>
  <c r="T34" i="10"/>
  <c r="AR34" i="10" s="1"/>
  <c r="AT34" i="10" s="1"/>
  <c r="U17" i="10"/>
  <c r="AW17" i="10" s="1"/>
  <c r="AN41" i="10"/>
  <c r="T102" i="10"/>
  <c r="U102" i="10" s="1"/>
  <c r="AW102" i="10" s="1"/>
  <c r="AN13" i="10"/>
  <c r="AN24" i="10"/>
  <c r="T12" i="10"/>
  <c r="AW41" i="10"/>
  <c r="V41" i="10"/>
  <c r="AU21" i="10"/>
  <c r="U14" i="10"/>
  <c r="AU73" i="10"/>
  <c r="AV73" i="10" s="1"/>
  <c r="U73" i="10"/>
  <c r="AY213" i="10"/>
  <c r="AC58" i="10"/>
  <c r="V124" i="10"/>
  <c r="T21" i="10"/>
  <c r="U21" i="10" s="1"/>
  <c r="AI30" i="10"/>
  <c r="AD58" i="10"/>
  <c r="AL58" i="10"/>
  <c r="AY66" i="10"/>
  <c r="AW56" i="10"/>
  <c r="V56" i="10"/>
  <c r="AQ105" i="10"/>
  <c r="AU102" i="10"/>
  <c r="T15" i="10"/>
  <c r="AR15" i="10" s="1"/>
  <c r="AT15" i="10" s="1"/>
  <c r="AH30" i="10"/>
  <c r="AN46" i="10"/>
  <c r="T46" i="10"/>
  <c r="AR46" i="10" s="1"/>
  <c r="AT46" i="10" s="1"/>
  <c r="AJ30" i="10"/>
  <c r="AQ48" i="10"/>
  <c r="U63" i="10"/>
  <c r="V63" i="10" s="1"/>
  <c r="AU103" i="10"/>
  <c r="AF81" i="10"/>
  <c r="AN29" i="10"/>
  <c r="T29" i="10"/>
  <c r="AR29" i="10" s="1"/>
  <c r="AT29" i="10" s="1"/>
  <c r="AC30" i="10"/>
  <c r="AW64" i="10"/>
  <c r="U77" i="10"/>
  <c r="AU158" i="10"/>
  <c r="U158" i="10"/>
  <c r="AK30" i="10"/>
  <c r="AN35" i="10"/>
  <c r="AN37" i="10" s="1"/>
  <c r="T35" i="10"/>
  <c r="U69" i="10"/>
  <c r="AN40" i="10"/>
  <c r="T40" i="10"/>
  <c r="AF66" i="10"/>
  <c r="V78" i="10"/>
  <c r="AK139" i="10"/>
  <c r="AI48" i="10"/>
  <c r="AJ81" i="10"/>
  <c r="AC18" i="10"/>
  <c r="AE30" i="10"/>
  <c r="AM30" i="10"/>
  <c r="U24" i="10"/>
  <c r="AO37" i="10"/>
  <c r="AC37" i="10"/>
  <c r="AC48" i="10"/>
  <c r="AK48" i="10"/>
  <c r="V42" i="10"/>
  <c r="AH58" i="10"/>
  <c r="AP58" i="10"/>
  <c r="AD81" i="10"/>
  <c r="AL81" i="10"/>
  <c r="V84" i="10"/>
  <c r="AN91" i="10"/>
  <c r="T91" i="10"/>
  <c r="AR91" i="10" s="1"/>
  <c r="AY94" i="10"/>
  <c r="T25" i="10"/>
  <c r="AR25" i="10" s="1"/>
  <c r="AT25" i="10" s="1"/>
  <c r="AN25" i="10"/>
  <c r="AU44" i="10"/>
  <c r="U44" i="10"/>
  <c r="AW47" i="10"/>
  <c r="AW57" i="10"/>
  <c r="AF30" i="10"/>
  <c r="AG37" i="10"/>
  <c r="AI58" i="10"/>
  <c r="AQ58" i="10"/>
  <c r="AH66" i="10"/>
  <c r="AP66" i="10"/>
  <c r="AW85" i="10"/>
  <c r="V85" i="10"/>
  <c r="AW86" i="10"/>
  <c r="V86" i="10"/>
  <c r="AN44" i="10"/>
  <c r="AW55" i="10"/>
  <c r="AF105" i="10"/>
  <c r="AJ115" i="10"/>
  <c r="AU108" i="10"/>
  <c r="AU114" i="10"/>
  <c r="U114" i="10"/>
  <c r="AD139" i="10"/>
  <c r="AL139" i="10"/>
  <c r="AU154" i="10"/>
  <c r="U154" i="10"/>
  <c r="AW221" i="10"/>
  <c r="V221" i="10"/>
  <c r="AE139" i="10"/>
  <c r="AM139" i="10"/>
  <c r="AU149" i="10"/>
  <c r="U149" i="10"/>
  <c r="AU184" i="10"/>
  <c r="U184" i="10"/>
  <c r="Z184" i="10" s="1"/>
  <c r="AU40" i="10"/>
  <c r="AV40" i="10" s="1"/>
  <c r="U62" i="10"/>
  <c r="V62" i="10" s="1"/>
  <c r="AU145" i="10"/>
  <c r="U145" i="10"/>
  <c r="AU178" i="10"/>
  <c r="U178" i="10"/>
  <c r="U27" i="10"/>
  <c r="AN42" i="10"/>
  <c r="U52" i="10"/>
  <c r="V72" i="10"/>
  <c r="V76" i="10"/>
  <c r="AN92" i="10"/>
  <c r="U93" i="10"/>
  <c r="AW93" i="10" s="1"/>
  <c r="AG139" i="10"/>
  <c r="AO139" i="10"/>
  <c r="V151" i="10"/>
  <c r="AW151" i="10"/>
  <c r="AU174" i="10"/>
  <c r="U174" i="10"/>
  <c r="AU208" i="10"/>
  <c r="U208" i="10"/>
  <c r="AN64" i="10"/>
  <c r="AN66" i="10" s="1"/>
  <c r="U71" i="10"/>
  <c r="U75" i="10"/>
  <c r="U79" i="10"/>
  <c r="AF115" i="10"/>
  <c r="AN115" i="10"/>
  <c r="AH139" i="10"/>
  <c r="T126" i="10"/>
  <c r="U135" i="10"/>
  <c r="V142" i="10"/>
  <c r="Y142" i="10" s="1"/>
  <c r="Z142" i="10" s="1"/>
  <c r="AA142" i="10" s="1"/>
  <c r="AW142" i="10"/>
  <c r="AJ187" i="10"/>
  <c r="AU170" i="10"/>
  <c r="U170" i="10"/>
  <c r="U180" i="10"/>
  <c r="AU180" i="10"/>
  <c r="AU33" i="10"/>
  <c r="AV33" i="10" s="1"/>
  <c r="AK105" i="10"/>
  <c r="AG115" i="10"/>
  <c r="AO115" i="10"/>
  <c r="AI139" i="10"/>
  <c r="AQ139" i="10"/>
  <c r="AW129" i="10"/>
  <c r="AU166" i="10"/>
  <c r="U166" i="10"/>
  <c r="AU118" i="10"/>
  <c r="AV118" i="10" s="1"/>
  <c r="U121" i="10"/>
  <c r="AN125" i="10"/>
  <c r="AN139" i="10" s="1"/>
  <c r="AU130" i="10"/>
  <c r="U130" i="10"/>
  <c r="V136" i="10"/>
  <c r="Y136" i="10" s="1"/>
  <c r="Z136" i="10" s="1"/>
  <c r="AA136" i="10" s="1"/>
  <c r="AU162" i="10"/>
  <c r="U162" i="10"/>
  <c r="AW119" i="10"/>
  <c r="AW128" i="10"/>
  <c r="AC139" i="10"/>
  <c r="AD187" i="10"/>
  <c r="AL187" i="10"/>
  <c r="AW143" i="10"/>
  <c r="AW160" i="10"/>
  <c r="AW176" i="10"/>
  <c r="AU192" i="10"/>
  <c r="U192" i="10"/>
  <c r="AC199" i="10"/>
  <c r="U216" i="10"/>
  <c r="AJ232" i="10"/>
  <c r="AU226" i="10"/>
  <c r="U226" i="10"/>
  <c r="AH254" i="10"/>
  <c r="AP254" i="10"/>
  <c r="AW239" i="10"/>
  <c r="V239" i="10"/>
  <c r="AU244" i="10"/>
  <c r="U244" i="10"/>
  <c r="AW257" i="10"/>
  <c r="V257" i="10"/>
  <c r="U110" i="10"/>
  <c r="AE187" i="10"/>
  <c r="AM187" i="10"/>
  <c r="U182" i="10"/>
  <c r="AH199" i="10"/>
  <c r="AP199" i="10"/>
  <c r="AU196" i="10"/>
  <c r="U196" i="10"/>
  <c r="AF213" i="10"/>
  <c r="AN213" i="10"/>
  <c r="AU204" i="10"/>
  <c r="U204" i="10"/>
  <c r="AY232" i="10"/>
  <c r="AU222" i="10"/>
  <c r="U222" i="10"/>
  <c r="V227" i="10"/>
  <c r="V245" i="10"/>
  <c r="AY260" i="10"/>
  <c r="AF187" i="10"/>
  <c r="AN187" i="10"/>
  <c r="U210" i="10"/>
  <c r="AW235" i="10"/>
  <c r="V235" i="10"/>
  <c r="AJ254" i="10"/>
  <c r="AU240" i="10"/>
  <c r="U240" i="10"/>
  <c r="AW251" i="10"/>
  <c r="V251" i="10"/>
  <c r="U258" i="10"/>
  <c r="U137" i="10"/>
  <c r="V144" i="10"/>
  <c r="V148" i="10"/>
  <c r="V157" i="10"/>
  <c r="V161" i="10"/>
  <c r="V165" i="10"/>
  <c r="V177" i="10"/>
  <c r="U190" i="10"/>
  <c r="AJ199" i="10"/>
  <c r="AU193" i="10"/>
  <c r="AH213" i="10"/>
  <c r="AP213" i="10"/>
  <c r="AU218" i="10"/>
  <c r="U218" i="10"/>
  <c r="V241" i="10"/>
  <c r="AU264" i="10"/>
  <c r="U264" i="10"/>
  <c r="U104" i="10"/>
  <c r="AH187" i="10"/>
  <c r="AP187" i="10"/>
  <c r="U152" i="10"/>
  <c r="AU186" i="10"/>
  <c r="U186" i="10"/>
  <c r="U194" i="10"/>
  <c r="V197" i="10"/>
  <c r="AU197" i="10"/>
  <c r="AU206" i="10"/>
  <c r="U206" i="10"/>
  <c r="V211" i="10"/>
  <c r="AF232" i="10"/>
  <c r="AN232" i="10"/>
  <c r="AW229" i="10"/>
  <c r="V229" i="10"/>
  <c r="AD254" i="10"/>
  <c r="AL254" i="10"/>
  <c r="U236" i="10"/>
  <c r="AW247" i="10"/>
  <c r="V247" i="10"/>
  <c r="AU252" i="10"/>
  <c r="U252" i="10"/>
  <c r="AW270" i="10"/>
  <c r="V270" i="10"/>
  <c r="AA270" i="10" s="1"/>
  <c r="AI187" i="10"/>
  <c r="V183" i="10"/>
  <c r="Y183" i="10" s="1"/>
  <c r="Z183" i="10" s="1"/>
  <c r="AD199" i="10"/>
  <c r="AL199" i="10"/>
  <c r="U198" i="10"/>
  <c r="U202" i="10"/>
  <c r="AJ213" i="10"/>
  <c r="AU212" i="10"/>
  <c r="U212" i="10"/>
  <c r="V219" i="10"/>
  <c r="V237" i="10"/>
  <c r="AN267" i="10"/>
  <c r="AH232" i="10"/>
  <c r="AP232" i="10"/>
  <c r="AW225" i="10"/>
  <c r="V225" i="10"/>
  <c r="AU230" i="10"/>
  <c r="U230" i="10"/>
  <c r="AW243" i="10"/>
  <c r="V243" i="10"/>
  <c r="AU248" i="10"/>
  <c r="U248" i="10"/>
  <c r="AW228" i="10"/>
  <c r="AW238" i="10"/>
  <c r="AW242" i="10"/>
  <c r="AW266" i="10"/>
  <c r="AC267" i="10"/>
  <c r="U220" i="10"/>
  <c r="AR13" i="9"/>
  <c r="AR14" i="9"/>
  <c r="AR15" i="9"/>
  <c r="AR16" i="9"/>
  <c r="AR17" i="9"/>
  <c r="AR18" i="9"/>
  <c r="AR21" i="9"/>
  <c r="AR22" i="9"/>
  <c r="AR23" i="9"/>
  <c r="AR24" i="9"/>
  <c r="AR25" i="9"/>
  <c r="AR26" i="9"/>
  <c r="AR27" i="9"/>
  <c r="AR28" i="9"/>
  <c r="AR29" i="9"/>
  <c r="AR33" i="9"/>
  <c r="AR34" i="9"/>
  <c r="AR35" i="9"/>
  <c r="AR36" i="9"/>
  <c r="AR37" i="9"/>
  <c r="AR40" i="9"/>
  <c r="AR41" i="9"/>
  <c r="AR42" i="9"/>
  <c r="AR43" i="9"/>
  <c r="AR44" i="9"/>
  <c r="AR45" i="9"/>
  <c r="AR46" i="9"/>
  <c r="AR47" i="9"/>
  <c r="AR48" i="9"/>
  <c r="AR51" i="9"/>
  <c r="AR52" i="9"/>
  <c r="AR53" i="9"/>
  <c r="AR54" i="9"/>
  <c r="AR55" i="9"/>
  <c r="AR56" i="9"/>
  <c r="AR57" i="9"/>
  <c r="AR58" i="9"/>
  <c r="AR61" i="9"/>
  <c r="AR62" i="9"/>
  <c r="AR63" i="9"/>
  <c r="AR64" i="9"/>
  <c r="AR65" i="9"/>
  <c r="AR69" i="9"/>
  <c r="AR70" i="9"/>
  <c r="AR71" i="9"/>
  <c r="AR72" i="9"/>
  <c r="AR73" i="9"/>
  <c r="AR74" i="9"/>
  <c r="AR75" i="9"/>
  <c r="AR76" i="9"/>
  <c r="AR77" i="9"/>
  <c r="AR78" i="9"/>
  <c r="AR79" i="9"/>
  <c r="AR80" i="9"/>
  <c r="AR81" i="9"/>
  <c r="AR84" i="9"/>
  <c r="AR85" i="9"/>
  <c r="AR86" i="9"/>
  <c r="AR87" i="9"/>
  <c r="AR88" i="9"/>
  <c r="AR91" i="9"/>
  <c r="AR92" i="9"/>
  <c r="AR93" i="9"/>
  <c r="AR97" i="9"/>
  <c r="AR101" i="9"/>
  <c r="AR102" i="9"/>
  <c r="AR103" i="9"/>
  <c r="AR104" i="9"/>
  <c r="AR108" i="9"/>
  <c r="AR109" i="9"/>
  <c r="AR110" i="9"/>
  <c r="AR111" i="9"/>
  <c r="AR112" i="9"/>
  <c r="AR113" i="9"/>
  <c r="AR114" i="9"/>
  <c r="AR115" i="9"/>
  <c r="AR118" i="9"/>
  <c r="AR119" i="9"/>
  <c r="AR120" i="9"/>
  <c r="AR121" i="9"/>
  <c r="AR122" i="9"/>
  <c r="AR123" i="9"/>
  <c r="AR124" i="9"/>
  <c r="AR125" i="9"/>
  <c r="AR126" i="9"/>
  <c r="AR127" i="9"/>
  <c r="AR128" i="9"/>
  <c r="AR129" i="9"/>
  <c r="AR130" i="9"/>
  <c r="AR131" i="9"/>
  <c r="AR132" i="9"/>
  <c r="AR133" i="9"/>
  <c r="AR134" i="9"/>
  <c r="AR135" i="9"/>
  <c r="AR136" i="9"/>
  <c r="AR137" i="9"/>
  <c r="AR138" i="9"/>
  <c r="AR139" i="9"/>
  <c r="AR142" i="9"/>
  <c r="AR143" i="9"/>
  <c r="AR144" i="9"/>
  <c r="AR145" i="9"/>
  <c r="AR146" i="9"/>
  <c r="AR147" i="9"/>
  <c r="AR148" i="9"/>
  <c r="AR149" i="9"/>
  <c r="AR150" i="9"/>
  <c r="AR151" i="9"/>
  <c r="AR152" i="9"/>
  <c r="AR153" i="9"/>
  <c r="AR154" i="9"/>
  <c r="AR155" i="9"/>
  <c r="AR156" i="9"/>
  <c r="AR157" i="9"/>
  <c r="AR158" i="9"/>
  <c r="AR159" i="9"/>
  <c r="AR160" i="9"/>
  <c r="AR161" i="9"/>
  <c r="AR162" i="9"/>
  <c r="AR163" i="9"/>
  <c r="AR164" i="9"/>
  <c r="AR165" i="9"/>
  <c r="AR166" i="9"/>
  <c r="AR167" i="9"/>
  <c r="AR168" i="9"/>
  <c r="AR169" i="9"/>
  <c r="AR170" i="9"/>
  <c r="AR171" i="9"/>
  <c r="AR172" i="9"/>
  <c r="AR173" i="9"/>
  <c r="AR174" i="9"/>
  <c r="AR175" i="9"/>
  <c r="AR176" i="9"/>
  <c r="AR177" i="9"/>
  <c r="AR187" i="9"/>
  <c r="AR12" i="9"/>
  <c r="AR273" i="9" s="1"/>
  <c r="X266" i="9"/>
  <c r="X177" i="9"/>
  <c r="X179" i="9"/>
  <c r="X109" i="9"/>
  <c r="Y101" i="9"/>
  <c r="X101" i="9"/>
  <c r="X65" i="9"/>
  <c r="Y65" i="9" s="1"/>
  <c r="X61" i="9"/>
  <c r="Y61" i="9" s="1"/>
  <c r="X55" i="9"/>
  <c r="Y55" i="9" s="1"/>
  <c r="Y262" i="9"/>
  <c r="Y260" i="9"/>
  <c r="Y256" i="9"/>
  <c r="Y254" i="9"/>
  <c r="Y201" i="9"/>
  <c r="Y199" i="9"/>
  <c r="Y189" i="9"/>
  <c r="Y187" i="9"/>
  <c r="Y141" i="9"/>
  <c r="Y139" i="9"/>
  <c r="Y37" i="9"/>
  <c r="AT286" i="9"/>
  <c r="AT285" i="9"/>
  <c r="AT282" i="9"/>
  <c r="AB273" i="9" s="1"/>
  <c r="AT278" i="9"/>
  <c r="AO270" i="9"/>
  <c r="AO271" i="9" s="1"/>
  <c r="AN270" i="9"/>
  <c r="AN271" i="9" s="1"/>
  <c r="AM270" i="9"/>
  <c r="AM271" i="9" s="1"/>
  <c r="AL270" i="9"/>
  <c r="AL271" i="9" s="1"/>
  <c r="AK270" i="9"/>
  <c r="AK271" i="9" s="1"/>
  <c r="AJ270" i="9"/>
  <c r="AJ271" i="9" s="1"/>
  <c r="AI270" i="9"/>
  <c r="AI271" i="9" s="1"/>
  <c r="AH270" i="9"/>
  <c r="AH271" i="9" s="1"/>
  <c r="AG270" i="9"/>
  <c r="AG271" i="9" s="1"/>
  <c r="AF270" i="9"/>
  <c r="AF271" i="9" s="1"/>
  <c r="AE270" i="9"/>
  <c r="AE271" i="9" s="1"/>
  <c r="AD270" i="9"/>
  <c r="AD271" i="9" s="1"/>
  <c r="AC270" i="9"/>
  <c r="AC271" i="9" s="1"/>
  <c r="AB270" i="9"/>
  <c r="AB271" i="9" s="1"/>
  <c r="U270" i="9"/>
  <c r="AT270" i="9" s="1"/>
  <c r="AT269" i="9"/>
  <c r="AO266" i="9"/>
  <c r="AN266" i="9"/>
  <c r="AL266" i="9"/>
  <c r="AK266" i="9"/>
  <c r="AJ266" i="9"/>
  <c r="AI266" i="9"/>
  <c r="AH266" i="9"/>
  <c r="AG266" i="9"/>
  <c r="AF266" i="9"/>
  <c r="AE266" i="9"/>
  <c r="AD266" i="9"/>
  <c r="AC266" i="9"/>
  <c r="AB266" i="9"/>
  <c r="V266" i="9"/>
  <c r="AV266" i="9" s="1"/>
  <c r="P266" i="9"/>
  <c r="AM266" i="9" s="1"/>
  <c r="AO265" i="9"/>
  <c r="AN265" i="9"/>
  <c r="AM265" i="9"/>
  <c r="AL265" i="9"/>
  <c r="AK265" i="9"/>
  <c r="AJ265" i="9"/>
  <c r="AI265" i="9"/>
  <c r="AH265" i="9"/>
  <c r="AG265" i="9"/>
  <c r="AF265" i="9"/>
  <c r="AE265" i="9"/>
  <c r="AD265" i="9"/>
  <c r="AC265" i="9"/>
  <c r="AB265" i="9"/>
  <c r="U265" i="9"/>
  <c r="V265" i="9" s="1"/>
  <c r="AV265" i="9" s="1"/>
  <c r="AO264" i="9"/>
  <c r="AN264" i="9"/>
  <c r="AM264" i="9"/>
  <c r="AL264" i="9"/>
  <c r="AK264" i="9"/>
  <c r="AJ264" i="9"/>
  <c r="AI264" i="9"/>
  <c r="AH264" i="9"/>
  <c r="AG264" i="9"/>
  <c r="AF264" i="9"/>
  <c r="AE264" i="9"/>
  <c r="AD264" i="9"/>
  <c r="AC264" i="9"/>
  <c r="AB264" i="9"/>
  <c r="U264" i="9"/>
  <c r="X264" i="9" s="1"/>
  <c r="AO263" i="9"/>
  <c r="AN263" i="9"/>
  <c r="AN267" i="9" s="1"/>
  <c r="AM263" i="9"/>
  <c r="AL263" i="9"/>
  <c r="AK263" i="9"/>
  <c r="AK267" i="9" s="1"/>
  <c r="AJ263" i="9"/>
  <c r="AI263" i="9"/>
  <c r="AH263" i="9"/>
  <c r="AG263" i="9"/>
  <c r="AF263" i="9"/>
  <c r="AE263" i="9"/>
  <c r="AD263" i="9"/>
  <c r="AC263" i="9"/>
  <c r="AB263" i="9"/>
  <c r="U263" i="9"/>
  <c r="AT262" i="9"/>
  <c r="U262" i="9"/>
  <c r="V262" i="9" s="1"/>
  <c r="U261" i="9"/>
  <c r="V261" i="9" s="1"/>
  <c r="Y261" i="9" s="1"/>
  <c r="U260" i="9"/>
  <c r="V260" i="9" s="1"/>
  <c r="AO259" i="9"/>
  <c r="AN259" i="9"/>
  <c r="AM259" i="9"/>
  <c r="AL259" i="9"/>
  <c r="AK259" i="9"/>
  <c r="AJ259" i="9"/>
  <c r="AI259" i="9"/>
  <c r="AH259" i="9"/>
  <c r="AG259" i="9"/>
  <c r="AF259" i="9"/>
  <c r="AE259" i="9"/>
  <c r="AD259" i="9"/>
  <c r="AC259" i="9"/>
  <c r="AB259" i="9"/>
  <c r="U259" i="9"/>
  <c r="V259" i="9" s="1"/>
  <c r="AV259" i="9" s="1"/>
  <c r="AO258" i="9"/>
  <c r="AN258" i="9"/>
  <c r="AM258" i="9"/>
  <c r="AL258" i="9"/>
  <c r="AK258" i="9"/>
  <c r="AJ258" i="9"/>
  <c r="AI258" i="9"/>
  <c r="AH258" i="9"/>
  <c r="AG258" i="9"/>
  <c r="AF258" i="9"/>
  <c r="AE258" i="9"/>
  <c r="AD258" i="9"/>
  <c r="AC258" i="9"/>
  <c r="AB258" i="9"/>
  <c r="U258" i="9"/>
  <c r="X258" i="9" s="1"/>
  <c r="AO257" i="9"/>
  <c r="AN257" i="9"/>
  <c r="AN260" i="9" s="1"/>
  <c r="AM257" i="9"/>
  <c r="AL257" i="9"/>
  <c r="AL260" i="9" s="1"/>
  <c r="AK257" i="9"/>
  <c r="AK260" i="9" s="1"/>
  <c r="AJ257" i="9"/>
  <c r="AI257" i="9"/>
  <c r="AH257" i="9"/>
  <c r="AG257" i="9"/>
  <c r="AF257" i="9"/>
  <c r="AF260" i="9" s="1"/>
  <c r="AE257" i="9"/>
  <c r="AE260" i="9" s="1"/>
  <c r="AD257" i="9"/>
  <c r="AC257" i="9"/>
  <c r="AC260" i="9" s="1"/>
  <c r="AB257" i="9"/>
  <c r="AB260" i="9" s="1"/>
  <c r="U257" i="9"/>
  <c r="AT256" i="9"/>
  <c r="U256" i="9"/>
  <c r="V256" i="9" s="1"/>
  <c r="U255" i="9"/>
  <c r="V255" i="9" s="1"/>
  <c r="Y255" i="9" s="1"/>
  <c r="U254" i="9"/>
  <c r="V254" i="9" s="1"/>
  <c r="AO253" i="9"/>
  <c r="AN253" i="9"/>
  <c r="AM253" i="9"/>
  <c r="AL253" i="9"/>
  <c r="AK253" i="9"/>
  <c r="AJ253" i="9"/>
  <c r="AI253" i="9"/>
  <c r="AH253" i="9"/>
  <c r="AG253" i="9"/>
  <c r="AF253" i="9"/>
  <c r="AE253" i="9"/>
  <c r="AD253" i="9"/>
  <c r="AC253" i="9"/>
  <c r="AB253" i="9"/>
  <c r="U253" i="9"/>
  <c r="V253" i="9" s="1"/>
  <c r="AV253" i="9" s="1"/>
  <c r="AO252" i="9"/>
  <c r="AN252" i="9"/>
  <c r="AM252" i="9"/>
  <c r="AL252" i="9"/>
  <c r="AK252" i="9"/>
  <c r="AJ252" i="9"/>
  <c r="AI252" i="9"/>
  <c r="AH252" i="9"/>
  <c r="AG252" i="9"/>
  <c r="AF252" i="9"/>
  <c r="AE252" i="9"/>
  <c r="AD252" i="9"/>
  <c r="AC252" i="9"/>
  <c r="AB252" i="9"/>
  <c r="U252" i="9"/>
  <c r="X252" i="9" s="1"/>
  <c r="AO251" i="9"/>
  <c r="AN251" i="9"/>
  <c r="AM251" i="9"/>
  <c r="AL251" i="9"/>
  <c r="AK251" i="9"/>
  <c r="AJ251" i="9"/>
  <c r="AI251" i="9"/>
  <c r="AH251" i="9"/>
  <c r="AG251" i="9"/>
  <c r="AF251" i="9"/>
  <c r="AE251" i="9"/>
  <c r="AD251" i="9"/>
  <c r="AC251" i="9"/>
  <c r="AB251" i="9"/>
  <c r="U251" i="9"/>
  <c r="AO250" i="9"/>
  <c r="AN250" i="9"/>
  <c r="AM250" i="9"/>
  <c r="AL250" i="9"/>
  <c r="AK250" i="9"/>
  <c r="AJ250" i="9"/>
  <c r="AI250" i="9"/>
  <c r="AH250" i="9"/>
  <c r="AG250" i="9"/>
  <c r="AF250" i="9"/>
  <c r="AE250" i="9"/>
  <c r="AD250" i="9"/>
  <c r="AC250" i="9"/>
  <c r="AB250" i="9"/>
  <c r="U250" i="9"/>
  <c r="V250" i="9" s="1"/>
  <c r="AV250" i="9" s="1"/>
  <c r="AO249" i="9"/>
  <c r="AN249" i="9"/>
  <c r="AM249" i="9"/>
  <c r="AL249" i="9"/>
  <c r="AK249" i="9"/>
  <c r="AJ249" i="9"/>
  <c r="AI249" i="9"/>
  <c r="AH249" i="9"/>
  <c r="AG249" i="9"/>
  <c r="AF249" i="9"/>
  <c r="AE249" i="9"/>
  <c r="AD249" i="9"/>
  <c r="AC249" i="9"/>
  <c r="AB249" i="9"/>
  <c r="U249" i="9"/>
  <c r="V249" i="9" s="1"/>
  <c r="AV249" i="9" s="1"/>
  <c r="AO248" i="9"/>
  <c r="AN248" i="9"/>
  <c r="AM248" i="9"/>
  <c r="AL248" i="9"/>
  <c r="AK248" i="9"/>
  <c r="AJ248" i="9"/>
  <c r="AI248" i="9"/>
  <c r="AH248" i="9"/>
  <c r="AG248" i="9"/>
  <c r="AF248" i="9"/>
  <c r="AE248" i="9"/>
  <c r="AD248" i="9"/>
  <c r="AC248" i="9"/>
  <c r="AB248" i="9"/>
  <c r="U248" i="9"/>
  <c r="X248" i="9" s="1"/>
  <c r="AO247" i="9"/>
  <c r="AN247" i="9"/>
  <c r="AM247" i="9"/>
  <c r="AL247" i="9"/>
  <c r="AK247" i="9"/>
  <c r="AJ247" i="9"/>
  <c r="AI247" i="9"/>
  <c r="AH247" i="9"/>
  <c r="AG247" i="9"/>
  <c r="AF247" i="9"/>
  <c r="AE247" i="9"/>
  <c r="AD247" i="9"/>
  <c r="AC247" i="9"/>
  <c r="AB247" i="9"/>
  <c r="U247" i="9"/>
  <c r="AO246" i="9"/>
  <c r="AN246" i="9"/>
  <c r="AM246" i="9"/>
  <c r="AL246" i="9"/>
  <c r="AK246" i="9"/>
  <c r="AJ246" i="9"/>
  <c r="AI246" i="9"/>
  <c r="AH246" i="9"/>
  <c r="AG246" i="9"/>
  <c r="AF246" i="9"/>
  <c r="AE246" i="9"/>
  <c r="AD246" i="9"/>
  <c r="AC246" i="9"/>
  <c r="AB246" i="9"/>
  <c r="U246" i="9"/>
  <c r="V246" i="9" s="1"/>
  <c r="AV246" i="9" s="1"/>
  <c r="AO245" i="9"/>
  <c r="AN245" i="9"/>
  <c r="AM245" i="9"/>
  <c r="AL245" i="9"/>
  <c r="AK245" i="9"/>
  <c r="AJ245" i="9"/>
  <c r="AI245" i="9"/>
  <c r="AH245" i="9"/>
  <c r="AG245" i="9"/>
  <c r="AF245" i="9"/>
  <c r="AE245" i="9"/>
  <c r="AD245" i="9"/>
  <c r="AC245" i="9"/>
  <c r="AB245" i="9"/>
  <c r="U245" i="9"/>
  <c r="V245" i="9" s="1"/>
  <c r="AV245" i="9" s="1"/>
  <c r="AO244" i="9"/>
  <c r="AN244" i="9"/>
  <c r="AM244" i="9"/>
  <c r="AL244" i="9"/>
  <c r="AK244" i="9"/>
  <c r="AJ244" i="9"/>
  <c r="AI244" i="9"/>
  <c r="AH244" i="9"/>
  <c r="AG244" i="9"/>
  <c r="AF244" i="9"/>
  <c r="AE244" i="9"/>
  <c r="AD244" i="9"/>
  <c r="AC244" i="9"/>
  <c r="AB244" i="9"/>
  <c r="U244" i="9"/>
  <c r="X244" i="9" s="1"/>
  <c r="AO243" i="9"/>
  <c r="AN243" i="9"/>
  <c r="AM243" i="9"/>
  <c r="AL243" i="9"/>
  <c r="AK243" i="9"/>
  <c r="AJ243" i="9"/>
  <c r="AI243" i="9"/>
  <c r="AH243" i="9"/>
  <c r="AG243" i="9"/>
  <c r="AF243" i="9"/>
  <c r="AE243" i="9"/>
  <c r="AD243" i="9"/>
  <c r="AC243" i="9"/>
  <c r="AB243" i="9"/>
  <c r="U243" i="9"/>
  <c r="AO242" i="9"/>
  <c r="AN242" i="9"/>
  <c r="AM242" i="9"/>
  <c r="AL242" i="9"/>
  <c r="AK242" i="9"/>
  <c r="AJ242" i="9"/>
  <c r="AI242" i="9"/>
  <c r="AH242" i="9"/>
  <c r="AG242" i="9"/>
  <c r="AF242" i="9"/>
  <c r="AE242" i="9"/>
  <c r="AD242" i="9"/>
  <c r="AC242" i="9"/>
  <c r="AB242" i="9"/>
  <c r="U242" i="9"/>
  <c r="V242" i="9" s="1"/>
  <c r="AV242" i="9" s="1"/>
  <c r="AO241" i="9"/>
  <c r="AN241" i="9"/>
  <c r="AM241" i="9"/>
  <c r="AL241" i="9"/>
  <c r="AK241" i="9"/>
  <c r="AJ241" i="9"/>
  <c r="AI241" i="9"/>
  <c r="AH241" i="9"/>
  <c r="AG241" i="9"/>
  <c r="AF241" i="9"/>
  <c r="AE241" i="9"/>
  <c r="AD241" i="9"/>
  <c r="AC241" i="9"/>
  <c r="AB241" i="9"/>
  <c r="U241" i="9"/>
  <c r="V241" i="9" s="1"/>
  <c r="AV241" i="9" s="1"/>
  <c r="AO240" i="9"/>
  <c r="AN240" i="9"/>
  <c r="AM240" i="9"/>
  <c r="AL240" i="9"/>
  <c r="AK240" i="9"/>
  <c r="AJ240" i="9"/>
  <c r="AI240" i="9"/>
  <c r="AH240" i="9"/>
  <c r="AG240" i="9"/>
  <c r="AF240" i="9"/>
  <c r="AE240" i="9"/>
  <c r="AD240" i="9"/>
  <c r="AC240" i="9"/>
  <c r="AB240" i="9"/>
  <c r="U240" i="9"/>
  <c r="X240" i="9" s="1"/>
  <c r="AO239" i="9"/>
  <c r="AN239" i="9"/>
  <c r="AM239" i="9"/>
  <c r="AL239" i="9"/>
  <c r="AK239" i="9"/>
  <c r="AJ239" i="9"/>
  <c r="AI239" i="9"/>
  <c r="AH239" i="9"/>
  <c r="AG239" i="9"/>
  <c r="AF239" i="9"/>
  <c r="AE239" i="9"/>
  <c r="AD239" i="9"/>
  <c r="AC239" i="9"/>
  <c r="AB239" i="9"/>
  <c r="U239" i="9"/>
  <c r="AO238" i="9"/>
  <c r="AN238" i="9"/>
  <c r="AM238" i="9"/>
  <c r="AL238" i="9"/>
  <c r="AK238" i="9"/>
  <c r="AJ238" i="9"/>
  <c r="AI238" i="9"/>
  <c r="AH238" i="9"/>
  <c r="AG238" i="9"/>
  <c r="AF238" i="9"/>
  <c r="AE238" i="9"/>
  <c r="AD238" i="9"/>
  <c r="AC238" i="9"/>
  <c r="AB238" i="9"/>
  <c r="U238" i="9"/>
  <c r="V238" i="9" s="1"/>
  <c r="AV238" i="9" s="1"/>
  <c r="AO237" i="9"/>
  <c r="AN237" i="9"/>
  <c r="AM237" i="9"/>
  <c r="AL237" i="9"/>
  <c r="AK237" i="9"/>
  <c r="AJ237" i="9"/>
  <c r="AI237" i="9"/>
  <c r="AH237" i="9"/>
  <c r="AG237" i="9"/>
  <c r="AF237" i="9"/>
  <c r="AE237" i="9"/>
  <c r="AD237" i="9"/>
  <c r="AC237" i="9"/>
  <c r="AB237" i="9"/>
  <c r="U237" i="9"/>
  <c r="V237" i="9" s="1"/>
  <c r="AV237" i="9" s="1"/>
  <c r="AO236" i="9"/>
  <c r="AN236" i="9"/>
  <c r="AM236" i="9"/>
  <c r="AL236" i="9"/>
  <c r="AK236" i="9"/>
  <c r="AJ236" i="9"/>
  <c r="AI236" i="9"/>
  <c r="AH236" i="9"/>
  <c r="AG236" i="9"/>
  <c r="AF236" i="9"/>
  <c r="AE236" i="9"/>
  <c r="AD236" i="9"/>
  <c r="AC236" i="9"/>
  <c r="AB236" i="9"/>
  <c r="U236" i="9"/>
  <c r="X236" i="9" s="1"/>
  <c r="AO235" i="9"/>
  <c r="AN235" i="9"/>
  <c r="AM235" i="9"/>
  <c r="AL235" i="9"/>
  <c r="AK235" i="9"/>
  <c r="AJ235" i="9"/>
  <c r="AI235" i="9"/>
  <c r="AH235" i="9"/>
  <c r="AG235" i="9"/>
  <c r="AF235" i="9"/>
  <c r="AE235" i="9"/>
  <c r="AD235" i="9"/>
  <c r="AC235" i="9"/>
  <c r="AB235" i="9"/>
  <c r="AB254" i="9" s="1"/>
  <c r="U235" i="9"/>
  <c r="AT234" i="9"/>
  <c r="AO231" i="9"/>
  <c r="AN231" i="9"/>
  <c r="AM231" i="9"/>
  <c r="AL231" i="9"/>
  <c r="AK231" i="9"/>
  <c r="AJ231" i="9"/>
  <c r="AI231" i="9"/>
  <c r="AH231" i="9"/>
  <c r="AG231" i="9"/>
  <c r="AF231" i="9"/>
  <c r="AE231" i="9"/>
  <c r="AD231" i="9"/>
  <c r="AC231" i="9"/>
  <c r="AB231" i="9"/>
  <c r="U231" i="9"/>
  <c r="V231" i="9" s="1"/>
  <c r="AV231" i="9" s="1"/>
  <c r="AO230" i="9"/>
  <c r="AN230" i="9"/>
  <c r="AM230" i="9"/>
  <c r="AL230" i="9"/>
  <c r="AK230" i="9"/>
  <c r="AJ230" i="9"/>
  <c r="AI230" i="9"/>
  <c r="AH230" i="9"/>
  <c r="AG230" i="9"/>
  <c r="AF230" i="9"/>
  <c r="AE230" i="9"/>
  <c r="AD230" i="9"/>
  <c r="AC230" i="9"/>
  <c r="AB230" i="9"/>
  <c r="U230" i="9"/>
  <c r="X230" i="9" s="1"/>
  <c r="AO229" i="9"/>
  <c r="AN229" i="9"/>
  <c r="AM229" i="9"/>
  <c r="AL229" i="9"/>
  <c r="AK229" i="9"/>
  <c r="AJ229" i="9"/>
  <c r="AI229" i="9"/>
  <c r="AH229" i="9"/>
  <c r="AG229" i="9"/>
  <c r="AF229" i="9"/>
  <c r="AE229" i="9"/>
  <c r="AD229" i="9"/>
  <c r="AC229" i="9"/>
  <c r="AB229" i="9"/>
  <c r="U229" i="9"/>
  <c r="AT229" i="9" s="1"/>
  <c r="AU229" i="9" s="1"/>
  <c r="AO228" i="9"/>
  <c r="AN228" i="9"/>
  <c r="AM228" i="9"/>
  <c r="AL228" i="9"/>
  <c r="AK228" i="9"/>
  <c r="AJ228" i="9"/>
  <c r="AI228" i="9"/>
  <c r="AH228" i="9"/>
  <c r="AG228" i="9"/>
  <c r="AF228" i="9"/>
  <c r="AE228" i="9"/>
  <c r="AD228" i="9"/>
  <c r="AC228" i="9"/>
  <c r="AB228" i="9"/>
  <c r="U228" i="9"/>
  <c r="V228" i="9" s="1"/>
  <c r="AV228" i="9" s="1"/>
  <c r="AO227" i="9"/>
  <c r="AN227" i="9"/>
  <c r="AM227" i="9"/>
  <c r="AL227" i="9"/>
  <c r="AK227" i="9"/>
  <c r="AJ227" i="9"/>
  <c r="AI227" i="9"/>
  <c r="AH227" i="9"/>
  <c r="AG227" i="9"/>
  <c r="AF227" i="9"/>
  <c r="AE227" i="9"/>
  <c r="AD227" i="9"/>
  <c r="AC227" i="9"/>
  <c r="AB227" i="9"/>
  <c r="U227" i="9"/>
  <c r="V227" i="9" s="1"/>
  <c r="AV227" i="9" s="1"/>
  <c r="AO226" i="9"/>
  <c r="AN226" i="9"/>
  <c r="AM226" i="9"/>
  <c r="AL226" i="9"/>
  <c r="AK226" i="9"/>
  <c r="AJ226" i="9"/>
  <c r="AI226" i="9"/>
  <c r="AH226" i="9"/>
  <c r="AG226" i="9"/>
  <c r="AF226" i="9"/>
  <c r="AE226" i="9"/>
  <c r="AD226" i="9"/>
  <c r="AC226" i="9"/>
  <c r="AB226" i="9"/>
  <c r="U226" i="9"/>
  <c r="X226" i="9" s="1"/>
  <c r="AO225" i="9"/>
  <c r="AN225" i="9"/>
  <c r="AM225" i="9"/>
  <c r="AL225" i="9"/>
  <c r="AK225" i="9"/>
  <c r="AJ225" i="9"/>
  <c r="AI225" i="9"/>
  <c r="AH225" i="9"/>
  <c r="AG225" i="9"/>
  <c r="AF225" i="9"/>
  <c r="AE225" i="9"/>
  <c r="AD225" i="9"/>
  <c r="AC225" i="9"/>
  <c r="AB225" i="9"/>
  <c r="U225" i="9"/>
  <c r="AO224" i="9"/>
  <c r="AN224" i="9"/>
  <c r="AM224" i="9"/>
  <c r="AL224" i="9"/>
  <c r="AK224" i="9"/>
  <c r="AJ224" i="9"/>
  <c r="AI224" i="9"/>
  <c r="AH224" i="9"/>
  <c r="AG224" i="9"/>
  <c r="AF224" i="9"/>
  <c r="AE224" i="9"/>
  <c r="AD224" i="9"/>
  <c r="AC224" i="9"/>
  <c r="AB224" i="9"/>
  <c r="U224" i="9"/>
  <c r="V224" i="9" s="1"/>
  <c r="AV224" i="9" s="1"/>
  <c r="AO223" i="9"/>
  <c r="AN223" i="9"/>
  <c r="AM223" i="9"/>
  <c r="AL223" i="9"/>
  <c r="AK223" i="9"/>
  <c r="AJ223" i="9"/>
  <c r="AI223" i="9"/>
  <c r="AH223" i="9"/>
  <c r="AG223" i="9"/>
  <c r="AF223" i="9"/>
  <c r="AE223" i="9"/>
  <c r="AD223" i="9"/>
  <c r="AC223" i="9"/>
  <c r="AB223" i="9"/>
  <c r="U223" i="9"/>
  <c r="V223" i="9" s="1"/>
  <c r="AV223" i="9" s="1"/>
  <c r="AO222" i="9"/>
  <c r="AN222" i="9"/>
  <c r="AM222" i="9"/>
  <c r="AL222" i="9"/>
  <c r="AK222" i="9"/>
  <c r="AJ222" i="9"/>
  <c r="AI222" i="9"/>
  <c r="AH222" i="9"/>
  <c r="AG222" i="9"/>
  <c r="AF222" i="9"/>
  <c r="AE222" i="9"/>
  <c r="AD222" i="9"/>
  <c r="AC222" i="9"/>
  <c r="AB222" i="9"/>
  <c r="U222" i="9"/>
  <c r="X222" i="9" s="1"/>
  <c r="AO221" i="9"/>
  <c r="AN221" i="9"/>
  <c r="AM221" i="9"/>
  <c r="AL221" i="9"/>
  <c r="AK221" i="9"/>
  <c r="AJ221" i="9"/>
  <c r="AI221" i="9"/>
  <c r="AH221" i="9"/>
  <c r="AG221" i="9"/>
  <c r="AF221" i="9"/>
  <c r="AE221" i="9"/>
  <c r="AD221" i="9"/>
  <c r="AC221" i="9"/>
  <c r="AB221" i="9"/>
  <c r="U221" i="9"/>
  <c r="V221" i="9" s="1"/>
  <c r="Y221" i="9" s="1"/>
  <c r="AO220" i="9"/>
  <c r="AN220" i="9"/>
  <c r="AM220" i="9"/>
  <c r="AL220" i="9"/>
  <c r="AK220" i="9"/>
  <c r="AJ220" i="9"/>
  <c r="AI220" i="9"/>
  <c r="AH220" i="9"/>
  <c r="AG220" i="9"/>
  <c r="AF220" i="9"/>
  <c r="AE220" i="9"/>
  <c r="AD220" i="9"/>
  <c r="AC220" i="9"/>
  <c r="AB220" i="9"/>
  <c r="U220" i="9"/>
  <c r="V220" i="9" s="1"/>
  <c r="AV220" i="9" s="1"/>
  <c r="AO219" i="9"/>
  <c r="AN219" i="9"/>
  <c r="AM219" i="9"/>
  <c r="AL219" i="9"/>
  <c r="AK219" i="9"/>
  <c r="AJ219" i="9"/>
  <c r="AI219" i="9"/>
  <c r="AH219" i="9"/>
  <c r="AG219" i="9"/>
  <c r="AF219" i="9"/>
  <c r="AE219" i="9"/>
  <c r="AD219" i="9"/>
  <c r="AC219" i="9"/>
  <c r="AB219" i="9"/>
  <c r="U219" i="9"/>
  <c r="V219" i="9" s="1"/>
  <c r="AV219" i="9" s="1"/>
  <c r="AO218" i="9"/>
  <c r="AN218" i="9"/>
  <c r="AM218" i="9"/>
  <c r="AL218" i="9"/>
  <c r="AK218" i="9"/>
  <c r="AJ218" i="9"/>
  <c r="AI218" i="9"/>
  <c r="AH218" i="9"/>
  <c r="AG218" i="9"/>
  <c r="AF218" i="9"/>
  <c r="AE218" i="9"/>
  <c r="AD218" i="9"/>
  <c r="AC218" i="9"/>
  <c r="AB218" i="9"/>
  <c r="U218" i="9"/>
  <c r="X218" i="9" s="1"/>
  <c r="AO217" i="9"/>
  <c r="AN217" i="9"/>
  <c r="AM217" i="9"/>
  <c r="AL217" i="9"/>
  <c r="AK217" i="9"/>
  <c r="AJ217" i="9"/>
  <c r="AI217" i="9"/>
  <c r="AH217" i="9"/>
  <c r="AG217" i="9"/>
  <c r="AF217" i="9"/>
  <c r="AE217" i="9"/>
  <c r="AD217" i="9"/>
  <c r="AC217" i="9"/>
  <c r="AB217" i="9"/>
  <c r="U217" i="9"/>
  <c r="V217" i="9" s="1"/>
  <c r="Y217" i="9" s="1"/>
  <c r="AO216" i="9"/>
  <c r="AN216" i="9"/>
  <c r="AM216" i="9"/>
  <c r="AL216" i="9"/>
  <c r="AK216" i="9"/>
  <c r="AJ216" i="9"/>
  <c r="AI216" i="9"/>
  <c r="AH216" i="9"/>
  <c r="AG216" i="9"/>
  <c r="AF216" i="9"/>
  <c r="AE216" i="9"/>
  <c r="AD216" i="9"/>
  <c r="AC216" i="9"/>
  <c r="AB216" i="9"/>
  <c r="AB232" i="9" s="1"/>
  <c r="U216" i="9"/>
  <c r="V216" i="9" s="1"/>
  <c r="AV216" i="9" s="1"/>
  <c r="AT215" i="9"/>
  <c r="AO212" i="9"/>
  <c r="AN212" i="9"/>
  <c r="AM212" i="9"/>
  <c r="AL212" i="9"/>
  <c r="AK212" i="9"/>
  <c r="AJ212" i="9"/>
  <c r="AI212" i="9"/>
  <c r="AH212" i="9"/>
  <c r="AG212" i="9"/>
  <c r="AF212" i="9"/>
  <c r="AE212" i="9"/>
  <c r="AD212" i="9"/>
  <c r="AC212" i="9"/>
  <c r="AB212" i="9"/>
  <c r="U212" i="9"/>
  <c r="X212" i="9" s="1"/>
  <c r="AO211" i="9"/>
  <c r="AN211" i="9"/>
  <c r="AM211" i="9"/>
  <c r="AL211" i="9"/>
  <c r="AK211" i="9"/>
  <c r="AJ211" i="9"/>
  <c r="AI211" i="9"/>
  <c r="AH211" i="9"/>
  <c r="AG211" i="9"/>
  <c r="AF211" i="9"/>
  <c r="AE211" i="9"/>
  <c r="AD211" i="9"/>
  <c r="AC211" i="9"/>
  <c r="AB211" i="9"/>
  <c r="U211" i="9"/>
  <c r="V211" i="9" s="1"/>
  <c r="Y211" i="9" s="1"/>
  <c r="AO210" i="9"/>
  <c r="AN210" i="9"/>
  <c r="AM210" i="9"/>
  <c r="AL210" i="9"/>
  <c r="AK210" i="9"/>
  <c r="AJ210" i="9"/>
  <c r="AI210" i="9"/>
  <c r="AH210" i="9"/>
  <c r="AG210" i="9"/>
  <c r="AF210" i="9"/>
  <c r="AE210" i="9"/>
  <c r="AD210" i="9"/>
  <c r="AC210" i="9"/>
  <c r="AB210" i="9"/>
  <c r="U210" i="9"/>
  <c r="V210" i="9" s="1"/>
  <c r="AV210" i="9" s="1"/>
  <c r="AO209" i="9"/>
  <c r="AN209" i="9"/>
  <c r="AM209" i="9"/>
  <c r="AL209" i="9"/>
  <c r="AK209" i="9"/>
  <c r="AJ209" i="9"/>
  <c r="AI209" i="9"/>
  <c r="AH209" i="9"/>
  <c r="AG209" i="9"/>
  <c r="AF209" i="9"/>
  <c r="AE209" i="9"/>
  <c r="AD209" i="9"/>
  <c r="AC209" i="9"/>
  <c r="AB209" i="9"/>
  <c r="U209" i="9"/>
  <c r="V209" i="9" s="1"/>
  <c r="AV209" i="9" s="1"/>
  <c r="AO208" i="9"/>
  <c r="AN208" i="9"/>
  <c r="AM208" i="9"/>
  <c r="AL208" i="9"/>
  <c r="AK208" i="9"/>
  <c r="AJ208" i="9"/>
  <c r="AI208" i="9"/>
  <c r="AH208" i="9"/>
  <c r="AG208" i="9"/>
  <c r="AF208" i="9"/>
  <c r="AE208" i="9"/>
  <c r="AD208" i="9"/>
  <c r="AC208" i="9"/>
  <c r="AB208" i="9"/>
  <c r="U208" i="9"/>
  <c r="X208" i="9" s="1"/>
  <c r="AO207" i="9"/>
  <c r="AN207" i="9"/>
  <c r="AM207" i="9"/>
  <c r="AL207" i="9"/>
  <c r="AK207" i="9"/>
  <c r="AJ207" i="9"/>
  <c r="AI207" i="9"/>
  <c r="AH207" i="9"/>
  <c r="AG207" i="9"/>
  <c r="AF207" i="9"/>
  <c r="AE207" i="9"/>
  <c r="AD207" i="9"/>
  <c r="AC207" i="9"/>
  <c r="AB207" i="9"/>
  <c r="U207" i="9"/>
  <c r="AO206" i="9"/>
  <c r="AN206" i="9"/>
  <c r="AM206" i="9"/>
  <c r="AL206" i="9"/>
  <c r="AK206" i="9"/>
  <c r="AJ206" i="9"/>
  <c r="AI206" i="9"/>
  <c r="AH206" i="9"/>
  <c r="AG206" i="9"/>
  <c r="AF206" i="9"/>
  <c r="AE206" i="9"/>
  <c r="AD206" i="9"/>
  <c r="AC206" i="9"/>
  <c r="AB206" i="9"/>
  <c r="U206" i="9"/>
  <c r="V206" i="9" s="1"/>
  <c r="AV206" i="9" s="1"/>
  <c r="AO205" i="9"/>
  <c r="AN205" i="9"/>
  <c r="AM205" i="9"/>
  <c r="AL205" i="9"/>
  <c r="AK205" i="9"/>
  <c r="AJ205" i="9"/>
  <c r="AI205" i="9"/>
  <c r="AH205" i="9"/>
  <c r="AG205" i="9"/>
  <c r="AF205" i="9"/>
  <c r="AE205" i="9"/>
  <c r="AD205" i="9"/>
  <c r="AC205" i="9"/>
  <c r="AB205" i="9"/>
  <c r="U205" i="9"/>
  <c r="V205" i="9" s="1"/>
  <c r="AV205" i="9" s="1"/>
  <c r="AO204" i="9"/>
  <c r="AN204" i="9"/>
  <c r="AM204" i="9"/>
  <c r="AL204" i="9"/>
  <c r="AK204" i="9"/>
  <c r="AJ204" i="9"/>
  <c r="AI204" i="9"/>
  <c r="AH204" i="9"/>
  <c r="AG204" i="9"/>
  <c r="AF204" i="9"/>
  <c r="AE204" i="9"/>
  <c r="AD204" i="9"/>
  <c r="AC204" i="9"/>
  <c r="AB204" i="9"/>
  <c r="U204" i="9"/>
  <c r="X204" i="9" s="1"/>
  <c r="AO203" i="9"/>
  <c r="AN203" i="9"/>
  <c r="AM203" i="9"/>
  <c r="AL203" i="9"/>
  <c r="AK203" i="9"/>
  <c r="AJ203" i="9"/>
  <c r="AI203" i="9"/>
  <c r="AH203" i="9"/>
  <c r="AG203" i="9"/>
  <c r="AF203" i="9"/>
  <c r="AE203" i="9"/>
  <c r="AD203" i="9"/>
  <c r="AC203" i="9"/>
  <c r="AB203" i="9"/>
  <c r="U203" i="9"/>
  <c r="AO202" i="9"/>
  <c r="AN202" i="9"/>
  <c r="AN213" i="9" s="1"/>
  <c r="AM202" i="9"/>
  <c r="AL202" i="9"/>
  <c r="AK202" i="9"/>
  <c r="AJ202" i="9"/>
  <c r="AI202" i="9"/>
  <c r="AH202" i="9"/>
  <c r="AH213" i="9" s="1"/>
  <c r="AG202" i="9"/>
  <c r="AF202" i="9"/>
  <c r="AE202" i="9"/>
  <c r="AD202" i="9"/>
  <c r="AC202" i="9"/>
  <c r="AB202" i="9"/>
  <c r="U202" i="9"/>
  <c r="V202" i="9" s="1"/>
  <c r="AV202" i="9" s="1"/>
  <c r="AT201" i="9"/>
  <c r="U201" i="9"/>
  <c r="V201" i="9" s="1"/>
  <c r="U200" i="9"/>
  <c r="V200" i="9" s="1"/>
  <c r="Y200" i="9" s="1"/>
  <c r="U199" i="9"/>
  <c r="V199" i="9" s="1"/>
  <c r="AO198" i="9"/>
  <c r="AN198" i="9"/>
  <c r="AM198" i="9"/>
  <c r="AL198" i="9"/>
  <c r="AK198" i="9"/>
  <c r="AJ198" i="9"/>
  <c r="AI198" i="9"/>
  <c r="AH198" i="9"/>
  <c r="AG198" i="9"/>
  <c r="AF198" i="9"/>
  <c r="AE198" i="9"/>
  <c r="AD198" i="9"/>
  <c r="AC198" i="9"/>
  <c r="AB198" i="9"/>
  <c r="U198" i="9"/>
  <c r="X198" i="9" s="1"/>
  <c r="AO197" i="9"/>
  <c r="AN197" i="9"/>
  <c r="AM197" i="9"/>
  <c r="AL197" i="9"/>
  <c r="AK197" i="9"/>
  <c r="AJ197" i="9"/>
  <c r="AI197" i="9"/>
  <c r="AH197" i="9"/>
  <c r="AG197" i="9"/>
  <c r="AF197" i="9"/>
  <c r="AE197" i="9"/>
  <c r="AD197" i="9"/>
  <c r="AC197" i="9"/>
  <c r="AB197" i="9"/>
  <c r="U197" i="9"/>
  <c r="AO196" i="9"/>
  <c r="AN196" i="9"/>
  <c r="AM196" i="9"/>
  <c r="AL196" i="9"/>
  <c r="AK196" i="9"/>
  <c r="AJ196" i="9"/>
  <c r="AI196" i="9"/>
  <c r="AH196" i="9"/>
  <c r="AG196" i="9"/>
  <c r="AF196" i="9"/>
  <c r="AE196" i="9"/>
  <c r="AD196" i="9"/>
  <c r="AC196" i="9"/>
  <c r="AB196" i="9"/>
  <c r="U196" i="9"/>
  <c r="V196" i="9" s="1"/>
  <c r="AV196" i="9" s="1"/>
  <c r="AO195" i="9"/>
  <c r="AN195" i="9"/>
  <c r="AM195" i="9"/>
  <c r="AL195" i="9"/>
  <c r="AK195" i="9"/>
  <c r="AJ195" i="9"/>
  <c r="AI195" i="9"/>
  <c r="AH195" i="9"/>
  <c r="AG195" i="9"/>
  <c r="AF195" i="9"/>
  <c r="AE195" i="9"/>
  <c r="AD195" i="9"/>
  <c r="AC195" i="9"/>
  <c r="AB195" i="9"/>
  <c r="U195" i="9"/>
  <c r="V195" i="9" s="1"/>
  <c r="AV195" i="9" s="1"/>
  <c r="AO194" i="9"/>
  <c r="AN194" i="9"/>
  <c r="AM194" i="9"/>
  <c r="AL194" i="9"/>
  <c r="AK194" i="9"/>
  <c r="AJ194" i="9"/>
  <c r="AI194" i="9"/>
  <c r="AH194" i="9"/>
  <c r="AG194" i="9"/>
  <c r="AF194" i="9"/>
  <c r="AE194" i="9"/>
  <c r="AD194" i="9"/>
  <c r="AC194" i="9"/>
  <c r="AB194" i="9"/>
  <c r="U194" i="9"/>
  <c r="X194" i="9" s="1"/>
  <c r="AO193" i="9"/>
  <c r="AN193" i="9"/>
  <c r="AM193" i="9"/>
  <c r="AL193" i="9"/>
  <c r="AK193" i="9"/>
  <c r="AJ193" i="9"/>
  <c r="AI193" i="9"/>
  <c r="AH193" i="9"/>
  <c r="AG193" i="9"/>
  <c r="AF193" i="9"/>
  <c r="AE193" i="9"/>
  <c r="AD193" i="9"/>
  <c r="AC193" i="9"/>
  <c r="AB193" i="9"/>
  <c r="U193" i="9"/>
  <c r="AO192" i="9"/>
  <c r="AN192" i="9"/>
  <c r="AM192" i="9"/>
  <c r="AL192" i="9"/>
  <c r="AK192" i="9"/>
  <c r="AJ192" i="9"/>
  <c r="AI192" i="9"/>
  <c r="AH192" i="9"/>
  <c r="AG192" i="9"/>
  <c r="AF192" i="9"/>
  <c r="AE192" i="9"/>
  <c r="AD192" i="9"/>
  <c r="AC192" i="9"/>
  <c r="AB192" i="9"/>
  <c r="U192" i="9"/>
  <c r="V192" i="9" s="1"/>
  <c r="AV192" i="9" s="1"/>
  <c r="AO191" i="9"/>
  <c r="AN191" i="9"/>
  <c r="AM191" i="9"/>
  <c r="AL191" i="9"/>
  <c r="AK191" i="9"/>
  <c r="AJ191" i="9"/>
  <c r="AI191" i="9"/>
  <c r="AH191" i="9"/>
  <c r="AG191" i="9"/>
  <c r="AF191" i="9"/>
  <c r="AE191" i="9"/>
  <c r="AD191" i="9"/>
  <c r="AC191" i="9"/>
  <c r="AB191" i="9"/>
  <c r="U191" i="9"/>
  <c r="V191" i="9" s="1"/>
  <c r="AV191" i="9" s="1"/>
  <c r="AO190" i="9"/>
  <c r="AO199" i="9" s="1"/>
  <c r="AN190" i="9"/>
  <c r="AN199" i="9" s="1"/>
  <c r="AM190" i="9"/>
  <c r="AL190" i="9"/>
  <c r="AK190" i="9"/>
  <c r="AJ190" i="9"/>
  <c r="AJ199" i="9" s="1"/>
  <c r="AI190" i="9"/>
  <c r="AH190" i="9"/>
  <c r="AG190" i="9"/>
  <c r="AF190" i="9"/>
  <c r="AE190" i="9"/>
  <c r="AD190" i="9"/>
  <c r="AC190" i="9"/>
  <c r="AB190" i="9"/>
  <c r="U190" i="9"/>
  <c r="X190" i="9" s="1"/>
  <c r="AT189" i="9"/>
  <c r="U189" i="9"/>
  <c r="V189" i="9" s="1"/>
  <c r="U188" i="9"/>
  <c r="V188" i="9" s="1"/>
  <c r="Y188" i="9" s="1"/>
  <c r="U187" i="9"/>
  <c r="V187" i="9" s="1"/>
  <c r="AO186" i="9"/>
  <c r="AN186" i="9"/>
  <c r="AM186" i="9"/>
  <c r="AL186" i="9"/>
  <c r="AK186" i="9"/>
  <c r="AJ186" i="9"/>
  <c r="AI186" i="9"/>
  <c r="AH186" i="9"/>
  <c r="AG186" i="9"/>
  <c r="AF186" i="9"/>
  <c r="AE186" i="9"/>
  <c r="AD186" i="9"/>
  <c r="AC186" i="9"/>
  <c r="AB186" i="9"/>
  <c r="U186" i="9"/>
  <c r="V186" i="9" s="1"/>
  <c r="AV186" i="9" s="1"/>
  <c r="AO185" i="9"/>
  <c r="AN185" i="9"/>
  <c r="AM185" i="9"/>
  <c r="AL185" i="9"/>
  <c r="AK185" i="9"/>
  <c r="AJ185" i="9"/>
  <c r="AI185" i="9"/>
  <c r="AH185" i="9"/>
  <c r="AG185" i="9"/>
  <c r="AF185" i="9"/>
  <c r="AE185" i="9"/>
  <c r="AD185" i="9"/>
  <c r="AC185" i="9"/>
  <c r="AB185" i="9"/>
  <c r="U185" i="9"/>
  <c r="V185" i="9" s="1"/>
  <c r="AV185" i="9" s="1"/>
  <c r="AO184" i="9"/>
  <c r="AN184" i="9"/>
  <c r="AM184" i="9"/>
  <c r="AL184" i="9"/>
  <c r="AK184" i="9"/>
  <c r="AJ184" i="9"/>
  <c r="AI184" i="9"/>
  <c r="AH184" i="9"/>
  <c r="AG184" i="9"/>
  <c r="AF184" i="9"/>
  <c r="AE184" i="9"/>
  <c r="AD184" i="9"/>
  <c r="AC184" i="9"/>
  <c r="AB184" i="9"/>
  <c r="U184" i="9"/>
  <c r="X184" i="9" s="1"/>
  <c r="AO183" i="9"/>
  <c r="AN183" i="9"/>
  <c r="AM183" i="9"/>
  <c r="AL183" i="9"/>
  <c r="AK183" i="9"/>
  <c r="AJ183" i="9"/>
  <c r="AI183" i="9"/>
  <c r="AH183" i="9"/>
  <c r="AG183" i="9"/>
  <c r="AF183" i="9"/>
  <c r="AE183" i="9"/>
  <c r="AD183" i="9"/>
  <c r="AC183" i="9"/>
  <c r="AB183" i="9"/>
  <c r="U183" i="9"/>
  <c r="V183" i="9" s="1"/>
  <c r="AV183" i="9" s="1"/>
  <c r="AO182" i="9"/>
  <c r="AN182" i="9"/>
  <c r="AM182" i="9"/>
  <c r="AL182" i="9"/>
  <c r="AK182" i="9"/>
  <c r="AJ182" i="9"/>
  <c r="AI182" i="9"/>
  <c r="AH182" i="9"/>
  <c r="AG182" i="9"/>
  <c r="AF182" i="9"/>
  <c r="AE182" i="9"/>
  <c r="AD182" i="9"/>
  <c r="AC182" i="9"/>
  <c r="AB182" i="9"/>
  <c r="U182" i="9"/>
  <c r="V182" i="9" s="1"/>
  <c r="AV182" i="9" s="1"/>
  <c r="AO181" i="9"/>
  <c r="AN181" i="9"/>
  <c r="AM181" i="9"/>
  <c r="AL181" i="9"/>
  <c r="AK181" i="9"/>
  <c r="AJ181" i="9"/>
  <c r="AI181" i="9"/>
  <c r="AH181" i="9"/>
  <c r="AG181" i="9"/>
  <c r="AF181" i="9"/>
  <c r="AE181" i="9"/>
  <c r="AD181" i="9"/>
  <c r="AC181" i="9"/>
  <c r="AB181" i="9"/>
  <c r="U181" i="9"/>
  <c r="V181" i="9" s="1"/>
  <c r="AV181" i="9" s="1"/>
  <c r="AO180" i="9"/>
  <c r="AN180" i="9"/>
  <c r="AM180" i="9"/>
  <c r="AL180" i="9"/>
  <c r="AK180" i="9"/>
  <c r="AJ180" i="9"/>
  <c r="AI180" i="9"/>
  <c r="AH180" i="9"/>
  <c r="AG180" i="9"/>
  <c r="AF180" i="9"/>
  <c r="AE180" i="9"/>
  <c r="AD180" i="9"/>
  <c r="AC180" i="9"/>
  <c r="AB180" i="9"/>
  <c r="U180" i="9"/>
  <c r="X180" i="9" s="1"/>
  <c r="AT179" i="9"/>
  <c r="AO179" i="9"/>
  <c r="AN179" i="9"/>
  <c r="AM179" i="9"/>
  <c r="AL179" i="9"/>
  <c r="AK179" i="9"/>
  <c r="AJ179" i="9"/>
  <c r="AI179" i="9"/>
  <c r="AH179" i="9"/>
  <c r="AG179" i="9"/>
  <c r="AF179" i="9"/>
  <c r="AE179" i="9"/>
  <c r="AD179" i="9"/>
  <c r="AC179" i="9"/>
  <c r="AB179" i="9"/>
  <c r="Z179" i="9"/>
  <c r="V179" i="9"/>
  <c r="AV179" i="9" s="1"/>
  <c r="AO178" i="9"/>
  <c r="AN178" i="9"/>
  <c r="AM178" i="9"/>
  <c r="AL178" i="9"/>
  <c r="AK178" i="9"/>
  <c r="AJ178" i="9"/>
  <c r="AI178" i="9"/>
  <c r="AH178" i="9"/>
  <c r="AG178" i="9"/>
  <c r="AF178" i="9"/>
  <c r="AE178" i="9"/>
  <c r="AD178" i="9"/>
  <c r="AC178" i="9"/>
  <c r="AB178" i="9"/>
  <c r="U178" i="9"/>
  <c r="AO177" i="9"/>
  <c r="AN177" i="9"/>
  <c r="AL177" i="9"/>
  <c r="AK177" i="9"/>
  <c r="AJ177" i="9"/>
  <c r="AI177" i="9"/>
  <c r="AH177" i="9"/>
  <c r="AG177" i="9"/>
  <c r="AF177" i="9"/>
  <c r="AE177" i="9"/>
  <c r="AD177" i="9"/>
  <c r="AC177" i="9"/>
  <c r="AB177" i="9"/>
  <c r="V177" i="9"/>
  <c r="AV177" i="9" s="1"/>
  <c r="P177" i="9"/>
  <c r="AM177" i="9" s="1"/>
  <c r="AO176" i="9"/>
  <c r="AN176" i="9"/>
  <c r="AM176" i="9"/>
  <c r="AL176" i="9"/>
  <c r="AK176" i="9"/>
  <c r="AJ176" i="9"/>
  <c r="AI176" i="9"/>
  <c r="AH176" i="9"/>
  <c r="AG176" i="9"/>
  <c r="AF176" i="9"/>
  <c r="AE176" i="9"/>
  <c r="AD176" i="9"/>
  <c r="AC176" i="9"/>
  <c r="AB176" i="9"/>
  <c r="U176" i="9"/>
  <c r="AT176" i="9" s="1"/>
  <c r="AO175" i="9"/>
  <c r="AN175" i="9"/>
  <c r="AM175" i="9"/>
  <c r="AL175" i="9"/>
  <c r="AK175" i="9"/>
  <c r="AJ175" i="9"/>
  <c r="AI175" i="9"/>
  <c r="AH175" i="9"/>
  <c r="AG175" i="9"/>
  <c r="AF175" i="9"/>
  <c r="AE175" i="9"/>
  <c r="AD175" i="9"/>
  <c r="AC175" i="9"/>
  <c r="AB175" i="9"/>
  <c r="U175" i="9"/>
  <c r="V175" i="9" s="1"/>
  <c r="Y175" i="9" s="1"/>
  <c r="AO174" i="9"/>
  <c r="AN174" i="9"/>
  <c r="AM174" i="9"/>
  <c r="AL174" i="9"/>
  <c r="AK174" i="9"/>
  <c r="AJ174" i="9"/>
  <c r="AI174" i="9"/>
  <c r="AH174" i="9"/>
  <c r="AG174" i="9"/>
  <c r="AF174" i="9"/>
  <c r="AE174" i="9"/>
  <c r="AD174" i="9"/>
  <c r="AC174" i="9"/>
  <c r="AB174" i="9"/>
  <c r="U174" i="9"/>
  <c r="AT174" i="9" s="1"/>
  <c r="AO173" i="9"/>
  <c r="AN173" i="9"/>
  <c r="AM173" i="9"/>
  <c r="AL173" i="9"/>
  <c r="AK173" i="9"/>
  <c r="AJ173" i="9"/>
  <c r="AI173" i="9"/>
  <c r="AH173" i="9"/>
  <c r="AG173" i="9"/>
  <c r="AF173" i="9"/>
  <c r="AE173" i="9"/>
  <c r="AD173" i="9"/>
  <c r="AC173" i="9"/>
  <c r="AB173" i="9"/>
  <c r="U173" i="9"/>
  <c r="X173" i="9" s="1"/>
  <c r="AO172" i="9"/>
  <c r="AN172" i="9"/>
  <c r="AM172" i="9"/>
  <c r="AL172" i="9"/>
  <c r="AK172" i="9"/>
  <c r="AJ172" i="9"/>
  <c r="AI172" i="9"/>
  <c r="AH172" i="9"/>
  <c r="AG172" i="9"/>
  <c r="AF172" i="9"/>
  <c r="AE172" i="9"/>
  <c r="AD172" i="9"/>
  <c r="AC172" i="9"/>
  <c r="AB172" i="9"/>
  <c r="U172" i="9"/>
  <c r="V172" i="9" s="1"/>
  <c r="Y172" i="9" s="1"/>
  <c r="AO171" i="9"/>
  <c r="AN171" i="9"/>
  <c r="AM171" i="9"/>
  <c r="AL171" i="9"/>
  <c r="AK171" i="9"/>
  <c r="AJ171" i="9"/>
  <c r="AI171" i="9"/>
  <c r="AH171" i="9"/>
  <c r="AG171" i="9"/>
  <c r="AF171" i="9"/>
  <c r="AE171" i="9"/>
  <c r="AD171" i="9"/>
  <c r="AC171" i="9"/>
  <c r="AB171" i="9"/>
  <c r="U171" i="9"/>
  <c r="V171" i="9" s="1"/>
  <c r="Y171" i="9" s="1"/>
  <c r="AO170" i="9"/>
  <c r="AN170" i="9"/>
  <c r="AM170" i="9"/>
  <c r="AL170" i="9"/>
  <c r="AK170" i="9"/>
  <c r="AJ170" i="9"/>
  <c r="AI170" i="9"/>
  <c r="AH170" i="9"/>
  <c r="AG170" i="9"/>
  <c r="AF170" i="9"/>
  <c r="AE170" i="9"/>
  <c r="AD170" i="9"/>
  <c r="AC170" i="9"/>
  <c r="AB170" i="9"/>
  <c r="U170" i="9"/>
  <c r="AT170" i="9" s="1"/>
  <c r="AO169" i="9"/>
  <c r="AN169" i="9"/>
  <c r="AM169" i="9"/>
  <c r="AL169" i="9"/>
  <c r="AK169" i="9"/>
  <c r="AJ169" i="9"/>
  <c r="AI169" i="9"/>
  <c r="AH169" i="9"/>
  <c r="AG169" i="9"/>
  <c r="AF169" i="9"/>
  <c r="AE169" i="9"/>
  <c r="AD169" i="9"/>
  <c r="AC169" i="9"/>
  <c r="AB169" i="9"/>
  <c r="U169" i="9"/>
  <c r="X169" i="9" s="1"/>
  <c r="AO168" i="9"/>
  <c r="AN168" i="9"/>
  <c r="AM168" i="9"/>
  <c r="AL168" i="9"/>
  <c r="AK168" i="9"/>
  <c r="AJ168" i="9"/>
  <c r="AI168" i="9"/>
  <c r="AH168" i="9"/>
  <c r="AG168" i="9"/>
  <c r="AF168" i="9"/>
  <c r="AE168" i="9"/>
  <c r="AD168" i="9"/>
  <c r="AC168" i="9"/>
  <c r="AB168" i="9"/>
  <c r="U168" i="9"/>
  <c r="V168" i="9" s="1"/>
  <c r="Y168" i="9" s="1"/>
  <c r="AO167" i="9"/>
  <c r="AN167" i="9"/>
  <c r="AM167" i="9"/>
  <c r="AL167" i="9"/>
  <c r="AK167" i="9"/>
  <c r="AJ167" i="9"/>
  <c r="AI167" i="9"/>
  <c r="AH167" i="9"/>
  <c r="AG167" i="9"/>
  <c r="AF167" i="9"/>
  <c r="AE167" i="9"/>
  <c r="AD167" i="9"/>
  <c r="AC167" i="9"/>
  <c r="AB167" i="9"/>
  <c r="U167" i="9"/>
  <c r="V167" i="9" s="1"/>
  <c r="Y167" i="9" s="1"/>
  <c r="AO166" i="9"/>
  <c r="AN166" i="9"/>
  <c r="AM166" i="9"/>
  <c r="AL166" i="9"/>
  <c r="AK166" i="9"/>
  <c r="AJ166" i="9"/>
  <c r="AI166" i="9"/>
  <c r="AH166" i="9"/>
  <c r="AG166" i="9"/>
  <c r="AF166" i="9"/>
  <c r="AE166" i="9"/>
  <c r="AD166" i="9"/>
  <c r="AC166" i="9"/>
  <c r="AB166" i="9"/>
  <c r="U166" i="9"/>
  <c r="AT166" i="9" s="1"/>
  <c r="AO165" i="9"/>
  <c r="AN165" i="9"/>
  <c r="AM165" i="9"/>
  <c r="AL165" i="9"/>
  <c r="AK165" i="9"/>
  <c r="AJ165" i="9"/>
  <c r="AI165" i="9"/>
  <c r="AH165" i="9"/>
  <c r="AG165" i="9"/>
  <c r="AF165" i="9"/>
  <c r="AE165" i="9"/>
  <c r="AD165" i="9"/>
  <c r="AC165" i="9"/>
  <c r="AB165" i="9"/>
  <c r="U165" i="9"/>
  <c r="AT165" i="9" s="1"/>
  <c r="AU165" i="9" s="1"/>
  <c r="AO164" i="9"/>
  <c r="AN164" i="9"/>
  <c r="AM164" i="9"/>
  <c r="AL164" i="9"/>
  <c r="AK164" i="9"/>
  <c r="AJ164" i="9"/>
  <c r="AI164" i="9"/>
  <c r="AH164" i="9"/>
  <c r="AG164" i="9"/>
  <c r="AF164" i="9"/>
  <c r="AE164" i="9"/>
  <c r="AD164" i="9"/>
  <c r="AC164" i="9"/>
  <c r="AB164" i="9"/>
  <c r="U164" i="9"/>
  <c r="V164" i="9" s="1"/>
  <c r="Y164" i="9" s="1"/>
  <c r="AO163" i="9"/>
  <c r="AN163" i="9"/>
  <c r="AM163" i="9"/>
  <c r="AL163" i="9"/>
  <c r="AK163" i="9"/>
  <c r="AJ163" i="9"/>
  <c r="AI163" i="9"/>
  <c r="AH163" i="9"/>
  <c r="AG163" i="9"/>
  <c r="AF163" i="9"/>
  <c r="AE163" i="9"/>
  <c r="AD163" i="9"/>
  <c r="AC163" i="9"/>
  <c r="AB163" i="9"/>
  <c r="U163" i="9"/>
  <c r="V163" i="9" s="1"/>
  <c r="Y163" i="9" s="1"/>
  <c r="AO162" i="9"/>
  <c r="AN162" i="9"/>
  <c r="AM162" i="9"/>
  <c r="AL162" i="9"/>
  <c r="AK162" i="9"/>
  <c r="AJ162" i="9"/>
  <c r="AI162" i="9"/>
  <c r="AH162" i="9"/>
  <c r="AG162" i="9"/>
  <c r="AF162" i="9"/>
  <c r="AE162" i="9"/>
  <c r="AD162" i="9"/>
  <c r="AC162" i="9"/>
  <c r="AB162" i="9"/>
  <c r="U162" i="9"/>
  <c r="AT162" i="9" s="1"/>
  <c r="AO161" i="9"/>
  <c r="AN161" i="9"/>
  <c r="AM161" i="9"/>
  <c r="AL161" i="9"/>
  <c r="AK161" i="9"/>
  <c r="AJ161" i="9"/>
  <c r="AI161" i="9"/>
  <c r="AH161" i="9"/>
  <c r="AG161" i="9"/>
  <c r="AF161" i="9"/>
  <c r="AE161" i="9"/>
  <c r="AD161" i="9"/>
  <c r="AC161" i="9"/>
  <c r="AB161" i="9"/>
  <c r="U161" i="9"/>
  <c r="AT161" i="9" s="1"/>
  <c r="AU161" i="9" s="1"/>
  <c r="AO160" i="9"/>
  <c r="AN160" i="9"/>
  <c r="AM160" i="9"/>
  <c r="AL160" i="9"/>
  <c r="AK160" i="9"/>
  <c r="AJ160" i="9"/>
  <c r="AI160" i="9"/>
  <c r="AH160" i="9"/>
  <c r="AG160" i="9"/>
  <c r="AF160" i="9"/>
  <c r="AE160" i="9"/>
  <c r="AD160" i="9"/>
  <c r="AC160" i="9"/>
  <c r="AB160" i="9"/>
  <c r="U160" i="9"/>
  <c r="V160" i="9" s="1"/>
  <c r="Y160" i="9" s="1"/>
  <c r="AO159" i="9"/>
  <c r="AN159" i="9"/>
  <c r="AM159" i="9"/>
  <c r="AL159" i="9"/>
  <c r="AK159" i="9"/>
  <c r="AJ159" i="9"/>
  <c r="AI159" i="9"/>
  <c r="AH159" i="9"/>
  <c r="AG159" i="9"/>
  <c r="AF159" i="9"/>
  <c r="AE159" i="9"/>
  <c r="AD159" i="9"/>
  <c r="AC159" i="9"/>
  <c r="AB159" i="9"/>
  <c r="U159" i="9"/>
  <c r="V159" i="9" s="1"/>
  <c r="Y159" i="9" s="1"/>
  <c r="AO158" i="9"/>
  <c r="AN158" i="9"/>
  <c r="AM158" i="9"/>
  <c r="AL158" i="9"/>
  <c r="AK158" i="9"/>
  <c r="AJ158" i="9"/>
  <c r="AI158" i="9"/>
  <c r="AH158" i="9"/>
  <c r="AG158" i="9"/>
  <c r="AF158" i="9"/>
  <c r="AE158" i="9"/>
  <c r="AD158" i="9"/>
  <c r="AC158" i="9"/>
  <c r="AB158" i="9"/>
  <c r="U158" i="9"/>
  <c r="AT158" i="9" s="1"/>
  <c r="AO157" i="9"/>
  <c r="AN157" i="9"/>
  <c r="AM157" i="9"/>
  <c r="AL157" i="9"/>
  <c r="AK157" i="9"/>
  <c r="AJ157" i="9"/>
  <c r="AI157" i="9"/>
  <c r="AH157" i="9"/>
  <c r="AG157" i="9"/>
  <c r="AF157" i="9"/>
  <c r="AE157" i="9"/>
  <c r="AD157" i="9"/>
  <c r="AC157" i="9"/>
  <c r="AB157" i="9"/>
  <c r="U157" i="9"/>
  <c r="X157" i="9" s="1"/>
  <c r="AO156" i="9"/>
  <c r="AN156" i="9"/>
  <c r="AM156" i="9"/>
  <c r="AL156" i="9"/>
  <c r="AK156" i="9"/>
  <c r="AJ156" i="9"/>
  <c r="AI156" i="9"/>
  <c r="AH156" i="9"/>
  <c r="AG156" i="9"/>
  <c r="AF156" i="9"/>
  <c r="AE156" i="9"/>
  <c r="AD156" i="9"/>
  <c r="AC156" i="9"/>
  <c r="AB156" i="9"/>
  <c r="U156" i="9"/>
  <c r="V156" i="9" s="1"/>
  <c r="Y156" i="9" s="1"/>
  <c r="AO155" i="9"/>
  <c r="AN155" i="9"/>
  <c r="AM155" i="9"/>
  <c r="AL155" i="9"/>
  <c r="AK155" i="9"/>
  <c r="AJ155" i="9"/>
  <c r="AI155" i="9"/>
  <c r="AH155" i="9"/>
  <c r="AG155" i="9"/>
  <c r="AF155" i="9"/>
  <c r="AE155" i="9"/>
  <c r="AD155" i="9"/>
  <c r="AC155" i="9"/>
  <c r="AB155" i="9"/>
  <c r="U155" i="9"/>
  <c r="V155" i="9" s="1"/>
  <c r="Y155" i="9" s="1"/>
  <c r="AO154" i="9"/>
  <c r="AN154" i="9"/>
  <c r="AM154" i="9"/>
  <c r="AL154" i="9"/>
  <c r="AK154" i="9"/>
  <c r="AJ154" i="9"/>
  <c r="AI154" i="9"/>
  <c r="AH154" i="9"/>
  <c r="AG154" i="9"/>
  <c r="AF154" i="9"/>
  <c r="AE154" i="9"/>
  <c r="AD154" i="9"/>
  <c r="AC154" i="9"/>
  <c r="AB154" i="9"/>
  <c r="U154" i="9"/>
  <c r="AT154" i="9" s="1"/>
  <c r="AO153" i="9"/>
  <c r="AN153" i="9"/>
  <c r="AM153" i="9"/>
  <c r="AL153" i="9"/>
  <c r="AK153" i="9"/>
  <c r="AJ153" i="9"/>
  <c r="AI153" i="9"/>
  <c r="AH153" i="9"/>
  <c r="AG153" i="9"/>
  <c r="AF153" i="9"/>
  <c r="AE153" i="9"/>
  <c r="AD153" i="9"/>
  <c r="AC153" i="9"/>
  <c r="AB153" i="9"/>
  <c r="U153" i="9"/>
  <c r="AT153" i="9" s="1"/>
  <c r="AU153" i="9" s="1"/>
  <c r="AO152" i="9"/>
  <c r="AN152" i="9"/>
  <c r="AM152" i="9"/>
  <c r="AL152" i="9"/>
  <c r="AK152" i="9"/>
  <c r="AJ152" i="9"/>
  <c r="AI152" i="9"/>
  <c r="AH152" i="9"/>
  <c r="AG152" i="9"/>
  <c r="AF152" i="9"/>
  <c r="AE152" i="9"/>
  <c r="AD152" i="9"/>
  <c r="AC152" i="9"/>
  <c r="AB152" i="9"/>
  <c r="U152" i="9"/>
  <c r="T152" i="9"/>
  <c r="AO151" i="9"/>
  <c r="AN151" i="9"/>
  <c r="AM151" i="9"/>
  <c r="AL151" i="9"/>
  <c r="AK151" i="9"/>
  <c r="AJ151" i="9"/>
  <c r="AI151" i="9"/>
  <c r="AH151" i="9"/>
  <c r="AG151" i="9"/>
  <c r="AF151" i="9"/>
  <c r="AE151" i="9"/>
  <c r="AD151" i="9"/>
  <c r="AC151" i="9"/>
  <c r="AB151" i="9"/>
  <c r="U151" i="9"/>
  <c r="AT151" i="9" s="1"/>
  <c r="AO150" i="9"/>
  <c r="AN150" i="9"/>
  <c r="AM150" i="9"/>
  <c r="AL150" i="9"/>
  <c r="AK150" i="9"/>
  <c r="AJ150" i="9"/>
  <c r="AI150" i="9"/>
  <c r="AH150" i="9"/>
  <c r="AG150" i="9"/>
  <c r="AF150" i="9"/>
  <c r="AE150" i="9"/>
  <c r="AD150" i="9"/>
  <c r="AC150" i="9"/>
  <c r="AB150" i="9"/>
  <c r="U150" i="9"/>
  <c r="T150" i="9"/>
  <c r="AO149" i="9"/>
  <c r="AN149" i="9"/>
  <c r="AM149" i="9"/>
  <c r="AL149" i="9"/>
  <c r="AK149" i="9"/>
  <c r="AJ149" i="9"/>
  <c r="AI149" i="9"/>
  <c r="AH149" i="9"/>
  <c r="AG149" i="9"/>
  <c r="AF149" i="9"/>
  <c r="AE149" i="9"/>
  <c r="AD149" i="9"/>
  <c r="AC149" i="9"/>
  <c r="AB149" i="9"/>
  <c r="U149" i="9"/>
  <c r="AT149" i="9" s="1"/>
  <c r="AO148" i="9"/>
  <c r="AN148" i="9"/>
  <c r="AM148" i="9"/>
  <c r="AL148" i="9"/>
  <c r="AK148" i="9"/>
  <c r="AJ148" i="9"/>
  <c r="AI148" i="9"/>
  <c r="AH148" i="9"/>
  <c r="AG148" i="9"/>
  <c r="AF148" i="9"/>
  <c r="AE148" i="9"/>
  <c r="AD148" i="9"/>
  <c r="AC148" i="9"/>
  <c r="AB148" i="9"/>
  <c r="U148" i="9"/>
  <c r="AT148" i="9" s="1"/>
  <c r="AU148" i="9" s="1"/>
  <c r="AO147" i="9"/>
  <c r="AN147" i="9"/>
  <c r="AM147" i="9"/>
  <c r="AL147" i="9"/>
  <c r="AK147" i="9"/>
  <c r="AJ147" i="9"/>
  <c r="AI147" i="9"/>
  <c r="AH147" i="9"/>
  <c r="AG147" i="9"/>
  <c r="AF147" i="9"/>
  <c r="AE147" i="9"/>
  <c r="AD147" i="9"/>
  <c r="AC147" i="9"/>
  <c r="AB147" i="9"/>
  <c r="U147" i="9"/>
  <c r="V147" i="9" s="1"/>
  <c r="Y147" i="9" s="1"/>
  <c r="AO146" i="9"/>
  <c r="AN146" i="9"/>
  <c r="AM146" i="9"/>
  <c r="AL146" i="9"/>
  <c r="AK146" i="9"/>
  <c r="AJ146" i="9"/>
  <c r="AI146" i="9"/>
  <c r="AH146" i="9"/>
  <c r="AG146" i="9"/>
  <c r="AF146" i="9"/>
  <c r="AE146" i="9"/>
  <c r="AD146" i="9"/>
  <c r="AC146" i="9"/>
  <c r="AB146" i="9"/>
  <c r="U146" i="9"/>
  <c r="V146" i="9" s="1"/>
  <c r="Y146" i="9" s="1"/>
  <c r="AO145" i="9"/>
  <c r="AN145" i="9"/>
  <c r="AM145" i="9"/>
  <c r="AL145" i="9"/>
  <c r="AK145" i="9"/>
  <c r="AJ145" i="9"/>
  <c r="AI145" i="9"/>
  <c r="AH145" i="9"/>
  <c r="AG145" i="9"/>
  <c r="AF145" i="9"/>
  <c r="AE145" i="9"/>
  <c r="AD145" i="9"/>
  <c r="AC145" i="9"/>
  <c r="AB145" i="9"/>
  <c r="U145" i="9"/>
  <c r="AT145" i="9" s="1"/>
  <c r="AO144" i="9"/>
  <c r="AN144" i="9"/>
  <c r="AM144" i="9"/>
  <c r="AL144" i="9"/>
  <c r="AK144" i="9"/>
  <c r="AJ144" i="9"/>
  <c r="AI144" i="9"/>
  <c r="AH144" i="9"/>
  <c r="AG144" i="9"/>
  <c r="AF144" i="9"/>
  <c r="AE144" i="9"/>
  <c r="AD144" i="9"/>
  <c r="AC144" i="9"/>
  <c r="AB144" i="9"/>
  <c r="V144" i="9"/>
  <c r="AV144" i="9" s="1"/>
  <c r="U144" i="9"/>
  <c r="AT144" i="9" s="1"/>
  <c r="AO143" i="9"/>
  <c r="AN143" i="9"/>
  <c r="AM143" i="9"/>
  <c r="AL143" i="9"/>
  <c r="AK143" i="9"/>
  <c r="AJ143" i="9"/>
  <c r="AI143" i="9"/>
  <c r="AH143" i="9"/>
  <c r="AG143" i="9"/>
  <c r="AF143" i="9"/>
  <c r="AE143" i="9"/>
  <c r="AD143" i="9"/>
  <c r="AC143" i="9"/>
  <c r="AB143" i="9"/>
  <c r="U143" i="9"/>
  <c r="V143" i="9" s="1"/>
  <c r="Y143" i="9" s="1"/>
  <c r="AO142" i="9"/>
  <c r="AN142" i="9"/>
  <c r="AM142" i="9"/>
  <c r="AL142" i="9"/>
  <c r="AK142" i="9"/>
  <c r="AJ142" i="9"/>
  <c r="AI142" i="9"/>
  <c r="AH142" i="9"/>
  <c r="AG142" i="9"/>
  <c r="AF142" i="9"/>
  <c r="AE142" i="9"/>
  <c r="AD142" i="9"/>
  <c r="AC142" i="9"/>
  <c r="AB142" i="9"/>
  <c r="U142" i="9"/>
  <c r="AT141" i="9"/>
  <c r="U141" i="9"/>
  <c r="V141" i="9" s="1"/>
  <c r="U139" i="9"/>
  <c r="V139" i="9" s="1"/>
  <c r="AO138" i="9"/>
  <c r="AN138" i="9"/>
  <c r="AM138" i="9"/>
  <c r="AL138" i="9"/>
  <c r="AK138" i="9"/>
  <c r="AJ138" i="9"/>
  <c r="AI138" i="9"/>
  <c r="AH138" i="9"/>
  <c r="AG138" i="9"/>
  <c r="AF138" i="9"/>
  <c r="AE138" i="9"/>
  <c r="AD138" i="9"/>
  <c r="AC138" i="9"/>
  <c r="AB138" i="9"/>
  <c r="U138" i="9"/>
  <c r="V138" i="9" s="1"/>
  <c r="Y138" i="9" s="1"/>
  <c r="AO137" i="9"/>
  <c r="AN137" i="9"/>
  <c r="AM137" i="9"/>
  <c r="AL137" i="9"/>
  <c r="AK137" i="9"/>
  <c r="AJ137" i="9"/>
  <c r="AI137" i="9"/>
  <c r="AH137" i="9"/>
  <c r="AG137" i="9"/>
  <c r="AF137" i="9"/>
  <c r="AE137" i="9"/>
  <c r="AD137" i="9"/>
  <c r="AC137" i="9"/>
  <c r="AB137" i="9"/>
  <c r="U137" i="9"/>
  <c r="AO136" i="9"/>
  <c r="AN136" i="9"/>
  <c r="AM136" i="9"/>
  <c r="AL136" i="9"/>
  <c r="AK136" i="9"/>
  <c r="AJ136" i="9"/>
  <c r="AI136" i="9"/>
  <c r="AH136" i="9"/>
  <c r="AG136" i="9"/>
  <c r="AF136" i="9"/>
  <c r="AE136" i="9"/>
  <c r="AD136" i="9"/>
  <c r="AC136" i="9"/>
  <c r="AB136" i="9"/>
  <c r="U136" i="9"/>
  <c r="AO135" i="9"/>
  <c r="AN135" i="9"/>
  <c r="AM135" i="9"/>
  <c r="AL135" i="9"/>
  <c r="AK135" i="9"/>
  <c r="AJ135" i="9"/>
  <c r="AI135" i="9"/>
  <c r="AH135" i="9"/>
  <c r="AG135" i="9"/>
  <c r="AF135" i="9"/>
  <c r="AE135" i="9"/>
  <c r="AD135" i="9"/>
  <c r="AC135" i="9"/>
  <c r="AB135" i="9"/>
  <c r="U135" i="9"/>
  <c r="AT135" i="9" s="1"/>
  <c r="AO134" i="9"/>
  <c r="AN134" i="9"/>
  <c r="AM134" i="9"/>
  <c r="AL134" i="9"/>
  <c r="AK134" i="9"/>
  <c r="AJ134" i="9"/>
  <c r="AI134" i="9"/>
  <c r="AH134" i="9"/>
  <c r="AG134" i="9"/>
  <c r="AF134" i="9"/>
  <c r="AE134" i="9"/>
  <c r="AD134" i="9"/>
  <c r="AC134" i="9"/>
  <c r="AB134" i="9"/>
  <c r="U134" i="9"/>
  <c r="V134" i="9" s="1"/>
  <c r="Y134" i="9" s="1"/>
  <c r="AO133" i="9"/>
  <c r="AN133" i="9"/>
  <c r="AL133" i="9"/>
  <c r="AK133" i="9"/>
  <c r="AJ133" i="9"/>
  <c r="AI133" i="9"/>
  <c r="AH133" i="9"/>
  <c r="AG133" i="9"/>
  <c r="AF133" i="9"/>
  <c r="AE133" i="9"/>
  <c r="AD133" i="9"/>
  <c r="AC133" i="9"/>
  <c r="AB133" i="9"/>
  <c r="P133" i="9"/>
  <c r="AM133" i="9" s="1"/>
  <c r="AO132" i="9"/>
  <c r="AN132" i="9"/>
  <c r="AM132" i="9"/>
  <c r="AL132" i="9"/>
  <c r="AK132" i="9"/>
  <c r="AJ132" i="9"/>
  <c r="AI132" i="9"/>
  <c r="AH132" i="9"/>
  <c r="AG132" i="9"/>
  <c r="AF132" i="9"/>
  <c r="AE132" i="9"/>
  <c r="AD132" i="9"/>
  <c r="AC132" i="9"/>
  <c r="AB132" i="9"/>
  <c r="U132" i="9"/>
  <c r="V132" i="9" s="1"/>
  <c r="Y132" i="9" s="1"/>
  <c r="AO131" i="9"/>
  <c r="AN131" i="9"/>
  <c r="AM131" i="9"/>
  <c r="AL131" i="9"/>
  <c r="AK131" i="9"/>
  <c r="AJ131" i="9"/>
  <c r="AI131" i="9"/>
  <c r="AH131" i="9"/>
  <c r="AG131" i="9"/>
  <c r="AF131" i="9"/>
  <c r="AE131" i="9"/>
  <c r="AD131" i="9"/>
  <c r="AC131" i="9"/>
  <c r="AB131" i="9"/>
  <c r="U131" i="9"/>
  <c r="V131" i="9" s="1"/>
  <c r="AV131" i="9" s="1"/>
  <c r="AO130" i="9"/>
  <c r="AN130" i="9"/>
  <c r="AM130" i="9"/>
  <c r="AL130" i="9"/>
  <c r="AK130" i="9"/>
  <c r="AJ130" i="9"/>
  <c r="AI130" i="9"/>
  <c r="AH130" i="9"/>
  <c r="AG130" i="9"/>
  <c r="AF130" i="9"/>
  <c r="AE130" i="9"/>
  <c r="AD130" i="9"/>
  <c r="AC130" i="9"/>
  <c r="AB130" i="9"/>
  <c r="U130" i="9"/>
  <c r="X130" i="9" s="1"/>
  <c r="AO129" i="9"/>
  <c r="AN129" i="9"/>
  <c r="AM129" i="9"/>
  <c r="AL129" i="9"/>
  <c r="AK129" i="9"/>
  <c r="AJ129" i="9"/>
  <c r="AI129" i="9"/>
  <c r="AH129" i="9"/>
  <c r="AG129" i="9"/>
  <c r="AF129" i="9"/>
  <c r="AE129" i="9"/>
  <c r="AD129" i="9"/>
  <c r="AC129" i="9"/>
  <c r="AB129" i="9"/>
  <c r="U129" i="9"/>
  <c r="AO128" i="9"/>
  <c r="AN128" i="9"/>
  <c r="AM128" i="9"/>
  <c r="AL128" i="9"/>
  <c r="AK128" i="9"/>
  <c r="AJ128" i="9"/>
  <c r="AI128" i="9"/>
  <c r="AH128" i="9"/>
  <c r="AG128" i="9"/>
  <c r="AF128" i="9"/>
  <c r="AE128" i="9"/>
  <c r="AD128" i="9"/>
  <c r="AC128" i="9"/>
  <c r="AB128" i="9"/>
  <c r="U128" i="9"/>
  <c r="V128" i="9" s="1"/>
  <c r="Y128" i="9" s="1"/>
  <c r="AO127" i="9"/>
  <c r="AN127" i="9"/>
  <c r="AM127" i="9"/>
  <c r="AL127" i="9"/>
  <c r="AK127" i="9"/>
  <c r="AJ127" i="9"/>
  <c r="AI127" i="9"/>
  <c r="AH127" i="9"/>
  <c r="AG127" i="9"/>
  <c r="AF127" i="9"/>
  <c r="AE127" i="9"/>
  <c r="AD127" i="9"/>
  <c r="AC127" i="9"/>
  <c r="AB127" i="9"/>
  <c r="U127" i="9"/>
  <c r="V127" i="9" s="1"/>
  <c r="AV127" i="9" s="1"/>
  <c r="AO126" i="9"/>
  <c r="AN126" i="9"/>
  <c r="AL126" i="9"/>
  <c r="AK126" i="9"/>
  <c r="AJ126" i="9"/>
  <c r="AI126" i="9"/>
  <c r="AH126" i="9"/>
  <c r="AG126" i="9"/>
  <c r="AF126" i="9"/>
  <c r="AE126" i="9"/>
  <c r="AD126" i="9"/>
  <c r="AC126" i="9"/>
  <c r="AB126" i="9"/>
  <c r="P126" i="9"/>
  <c r="AM126" i="9" s="1"/>
  <c r="AO125" i="9"/>
  <c r="AN125" i="9"/>
  <c r="AL125" i="9"/>
  <c r="AK125" i="9"/>
  <c r="AJ125" i="9"/>
  <c r="AI125" i="9"/>
  <c r="AH125" i="9"/>
  <c r="AG125" i="9"/>
  <c r="AF125" i="9"/>
  <c r="AE125" i="9"/>
  <c r="AD125" i="9"/>
  <c r="AC125" i="9"/>
  <c r="AB125" i="9"/>
  <c r="P125" i="9"/>
  <c r="AO124" i="9"/>
  <c r="AN124" i="9"/>
  <c r="AM124" i="9"/>
  <c r="AL124" i="9"/>
  <c r="AK124" i="9"/>
  <c r="AJ124" i="9"/>
  <c r="AI124" i="9"/>
  <c r="AH124" i="9"/>
  <c r="AG124" i="9"/>
  <c r="AF124" i="9"/>
  <c r="AE124" i="9"/>
  <c r="AD124" i="9"/>
  <c r="AC124" i="9"/>
  <c r="AB124" i="9"/>
  <c r="U124" i="9"/>
  <c r="AO123" i="9"/>
  <c r="AN123" i="9"/>
  <c r="AM123" i="9"/>
  <c r="AL123" i="9"/>
  <c r="AK123" i="9"/>
  <c r="AJ123" i="9"/>
  <c r="AI123" i="9"/>
  <c r="AH123" i="9"/>
  <c r="AG123" i="9"/>
  <c r="AF123" i="9"/>
  <c r="AE123" i="9"/>
  <c r="AD123" i="9"/>
  <c r="AC123" i="9"/>
  <c r="AB123" i="9"/>
  <c r="U123" i="9"/>
  <c r="V123" i="9" s="1"/>
  <c r="Y123" i="9" s="1"/>
  <c r="AO122" i="9"/>
  <c r="AN122" i="9"/>
  <c r="AM122" i="9"/>
  <c r="AL122" i="9"/>
  <c r="AK122" i="9"/>
  <c r="AJ122" i="9"/>
  <c r="AI122" i="9"/>
  <c r="AH122" i="9"/>
  <c r="AG122" i="9"/>
  <c r="AF122" i="9"/>
  <c r="AE122" i="9"/>
  <c r="AD122" i="9"/>
  <c r="AC122" i="9"/>
  <c r="AB122" i="9"/>
  <c r="U122" i="9"/>
  <c r="V122" i="9" s="1"/>
  <c r="AV122" i="9" s="1"/>
  <c r="AO121" i="9"/>
  <c r="AN121" i="9"/>
  <c r="AM121" i="9"/>
  <c r="AL121" i="9"/>
  <c r="AK121" i="9"/>
  <c r="AJ121" i="9"/>
  <c r="AI121" i="9"/>
  <c r="AH121" i="9"/>
  <c r="AG121" i="9"/>
  <c r="AF121" i="9"/>
  <c r="AE121" i="9"/>
  <c r="AD121" i="9"/>
  <c r="AC121" i="9"/>
  <c r="AB121" i="9"/>
  <c r="U121" i="9"/>
  <c r="X121" i="9" s="1"/>
  <c r="AO120" i="9"/>
  <c r="AN120" i="9"/>
  <c r="AM120" i="9"/>
  <c r="AL120" i="9"/>
  <c r="AK120" i="9"/>
  <c r="AJ120" i="9"/>
  <c r="AI120" i="9"/>
  <c r="AH120" i="9"/>
  <c r="AG120" i="9"/>
  <c r="AF120" i="9"/>
  <c r="AE120" i="9"/>
  <c r="AD120" i="9"/>
  <c r="AC120" i="9"/>
  <c r="AB120" i="9"/>
  <c r="U120" i="9"/>
  <c r="AT120" i="9" s="1"/>
  <c r="AO119" i="9"/>
  <c r="AN119" i="9"/>
  <c r="AM119" i="9"/>
  <c r="AL119" i="9"/>
  <c r="AK119" i="9"/>
  <c r="AJ119" i="9"/>
  <c r="AI119" i="9"/>
  <c r="AH119" i="9"/>
  <c r="AG119" i="9"/>
  <c r="AF119" i="9"/>
  <c r="AE119" i="9"/>
  <c r="AD119" i="9"/>
  <c r="AC119" i="9"/>
  <c r="AB119" i="9"/>
  <c r="U119" i="9"/>
  <c r="V119" i="9" s="1"/>
  <c r="Y119" i="9" s="1"/>
  <c r="AO118" i="9"/>
  <c r="AN118" i="9"/>
  <c r="AM118" i="9"/>
  <c r="AL118" i="9"/>
  <c r="AK118" i="9"/>
  <c r="AJ118" i="9"/>
  <c r="AI118" i="9"/>
  <c r="AH118" i="9"/>
  <c r="AG118" i="9"/>
  <c r="AF118" i="9"/>
  <c r="AE118" i="9"/>
  <c r="AD118" i="9"/>
  <c r="AC118" i="9"/>
  <c r="AB118" i="9"/>
  <c r="U118" i="9"/>
  <c r="V118" i="9" s="1"/>
  <c r="Z118" i="9" s="1"/>
  <c r="U117" i="9"/>
  <c r="V117" i="9" s="1"/>
  <c r="AO114" i="9"/>
  <c r="AN114" i="9"/>
  <c r="AM114" i="9"/>
  <c r="AL114" i="9"/>
  <c r="AK114" i="9"/>
  <c r="AJ114" i="9"/>
  <c r="AI114" i="9"/>
  <c r="AH114" i="9"/>
  <c r="AG114" i="9"/>
  <c r="AF114" i="9"/>
  <c r="AE114" i="9"/>
  <c r="AD114" i="9"/>
  <c r="AC114" i="9"/>
  <c r="AB114" i="9"/>
  <c r="U114" i="9"/>
  <c r="X114" i="9" s="1"/>
  <c r="AO113" i="9"/>
  <c r="AN113" i="9"/>
  <c r="AM113" i="9"/>
  <c r="AL113" i="9"/>
  <c r="AK113" i="9"/>
  <c r="AJ113" i="9"/>
  <c r="AI113" i="9"/>
  <c r="AH113" i="9"/>
  <c r="AG113" i="9"/>
  <c r="AF113" i="9"/>
  <c r="AE113" i="9"/>
  <c r="AD113" i="9"/>
  <c r="AC113" i="9"/>
  <c r="AB113" i="9"/>
  <c r="U113" i="9"/>
  <c r="AO112" i="9"/>
  <c r="AN112" i="9"/>
  <c r="AM112" i="9"/>
  <c r="AL112" i="9"/>
  <c r="AK112" i="9"/>
  <c r="AJ112" i="9"/>
  <c r="AI112" i="9"/>
  <c r="AH112" i="9"/>
  <c r="AG112" i="9"/>
  <c r="AF112" i="9"/>
  <c r="AE112" i="9"/>
  <c r="AD112" i="9"/>
  <c r="AC112" i="9"/>
  <c r="AB112" i="9"/>
  <c r="U112" i="9"/>
  <c r="V112" i="9" s="1"/>
  <c r="Y112" i="9" s="1"/>
  <c r="AO111" i="9"/>
  <c r="AN111" i="9"/>
  <c r="AM111" i="9"/>
  <c r="AL111" i="9"/>
  <c r="AK111" i="9"/>
  <c r="AJ111" i="9"/>
  <c r="AI111" i="9"/>
  <c r="AH111" i="9"/>
  <c r="AG111" i="9"/>
  <c r="AF111" i="9"/>
  <c r="AE111" i="9"/>
  <c r="AD111" i="9"/>
  <c r="AC111" i="9"/>
  <c r="AB111" i="9"/>
  <c r="U111" i="9"/>
  <c r="V111" i="9" s="1"/>
  <c r="AV111" i="9" s="1"/>
  <c r="AO110" i="9"/>
  <c r="AN110" i="9"/>
  <c r="AM110" i="9"/>
  <c r="AL110" i="9"/>
  <c r="AK110" i="9"/>
  <c r="AJ110" i="9"/>
  <c r="AI110" i="9"/>
  <c r="AH110" i="9"/>
  <c r="AG110" i="9"/>
  <c r="AF110" i="9"/>
  <c r="AE110" i="9"/>
  <c r="AD110" i="9"/>
  <c r="AC110" i="9"/>
  <c r="AB110" i="9"/>
  <c r="U110" i="9"/>
  <c r="AT110" i="9" s="1"/>
  <c r="AO109" i="9"/>
  <c r="AN109" i="9"/>
  <c r="AM109" i="9"/>
  <c r="AL109" i="9"/>
  <c r="AK109" i="9"/>
  <c r="AJ109" i="9"/>
  <c r="AI109" i="9"/>
  <c r="AH109" i="9"/>
  <c r="AG109" i="9"/>
  <c r="AF109" i="9"/>
  <c r="AE109" i="9"/>
  <c r="AD109" i="9"/>
  <c r="AC109" i="9"/>
  <c r="AB109" i="9"/>
  <c r="V109" i="9"/>
  <c r="Z109" i="9" s="1"/>
  <c r="AO108" i="9"/>
  <c r="AN108" i="9"/>
  <c r="AM108" i="9"/>
  <c r="AL108" i="9"/>
  <c r="AK108" i="9"/>
  <c r="AJ108" i="9"/>
  <c r="AI108" i="9"/>
  <c r="AH108" i="9"/>
  <c r="AG108" i="9"/>
  <c r="AF108" i="9"/>
  <c r="AE108" i="9"/>
  <c r="AD108" i="9"/>
  <c r="AC108" i="9"/>
  <c r="AB108" i="9"/>
  <c r="U108" i="9"/>
  <c r="V108" i="9" s="1"/>
  <c r="Y108" i="9" s="1"/>
  <c r="AO104" i="9"/>
  <c r="AN104" i="9"/>
  <c r="AM104" i="9"/>
  <c r="AL104" i="9"/>
  <c r="AK104" i="9"/>
  <c r="AJ104" i="9"/>
  <c r="AI104" i="9"/>
  <c r="AH104" i="9"/>
  <c r="AG104" i="9"/>
  <c r="AF104" i="9"/>
  <c r="AE104" i="9"/>
  <c r="AD104" i="9"/>
  <c r="AC104" i="9"/>
  <c r="AB104" i="9"/>
  <c r="U104" i="9"/>
  <c r="V104" i="9" s="1"/>
  <c r="AO103" i="9"/>
  <c r="AN103" i="9"/>
  <c r="AL103" i="9"/>
  <c r="AK103" i="9"/>
  <c r="AJ103" i="9"/>
  <c r="AI103" i="9"/>
  <c r="AH103" i="9"/>
  <c r="AG103" i="9"/>
  <c r="AF103" i="9"/>
  <c r="AE103" i="9"/>
  <c r="AD103" i="9"/>
  <c r="AC103" i="9"/>
  <c r="AB103" i="9"/>
  <c r="U103" i="9"/>
  <c r="X103" i="9" s="1"/>
  <c r="P103" i="9"/>
  <c r="AM103" i="9" s="1"/>
  <c r="AO102" i="9"/>
  <c r="AN102" i="9"/>
  <c r="AL102" i="9"/>
  <c r="AK102" i="9"/>
  <c r="AJ102" i="9"/>
  <c r="AI102" i="9"/>
  <c r="AH102" i="9"/>
  <c r="AG102" i="9"/>
  <c r="AF102" i="9"/>
  <c r="AE102" i="9"/>
  <c r="AD102" i="9"/>
  <c r="AC102" i="9"/>
  <c r="AB102" i="9"/>
  <c r="P102" i="9"/>
  <c r="AM102" i="9" s="1"/>
  <c r="AV101" i="9"/>
  <c r="AT101" i="9"/>
  <c r="AU101" i="9" s="1"/>
  <c r="AO101" i="9"/>
  <c r="AN101" i="9"/>
  <c r="AL101" i="9"/>
  <c r="AK101" i="9"/>
  <c r="AJ101" i="9"/>
  <c r="AI101" i="9"/>
  <c r="AH101" i="9"/>
  <c r="AG101" i="9"/>
  <c r="AF101" i="9"/>
  <c r="AE101" i="9"/>
  <c r="AD101" i="9"/>
  <c r="AC101" i="9"/>
  <c r="Z101" i="9"/>
  <c r="P101" i="9"/>
  <c r="AM101" i="9" s="1"/>
  <c r="AO97" i="9"/>
  <c r="AO98" i="9" s="1"/>
  <c r="AN97" i="9"/>
  <c r="AN98" i="9" s="1"/>
  <c r="AM97" i="9"/>
  <c r="AM98" i="9" s="1"/>
  <c r="AL97" i="9"/>
  <c r="AK97" i="9"/>
  <c r="AJ97" i="9"/>
  <c r="AI97" i="9"/>
  <c r="AH97" i="9"/>
  <c r="AG97" i="9"/>
  <c r="AF97" i="9"/>
  <c r="AE97" i="9"/>
  <c r="AD97" i="9"/>
  <c r="AC97" i="9"/>
  <c r="AC98" i="9" s="1"/>
  <c r="AB97" i="9"/>
  <c r="AB98" i="9" s="1"/>
  <c r="U97" i="9"/>
  <c r="AT96" i="9"/>
  <c r="AO93" i="9"/>
  <c r="AN93" i="9"/>
  <c r="AM93" i="9"/>
  <c r="AL93" i="9"/>
  <c r="AK93" i="9"/>
  <c r="AJ93" i="9"/>
  <c r="AI93" i="9"/>
  <c r="AH93" i="9"/>
  <c r="AG93" i="9"/>
  <c r="AF93" i="9"/>
  <c r="AE93" i="9"/>
  <c r="AD93" i="9"/>
  <c r="AC93" i="9"/>
  <c r="AB93" i="9"/>
  <c r="U93" i="9"/>
  <c r="AT92" i="9"/>
  <c r="AO92" i="9"/>
  <c r="AN92" i="9"/>
  <c r="AL92" i="9"/>
  <c r="AK92" i="9"/>
  <c r="AJ92" i="9"/>
  <c r="AI92" i="9"/>
  <c r="AH92" i="9"/>
  <c r="AG92" i="9"/>
  <c r="AF92" i="9"/>
  <c r="AE92" i="9"/>
  <c r="AD92" i="9"/>
  <c r="AC92" i="9"/>
  <c r="AB92" i="9"/>
  <c r="P92" i="9"/>
  <c r="AO91" i="9"/>
  <c r="AN91" i="9"/>
  <c r="AL91" i="9"/>
  <c r="AK91" i="9"/>
  <c r="AJ91" i="9"/>
  <c r="AI91" i="9"/>
  <c r="AH91" i="9"/>
  <c r="AG91" i="9"/>
  <c r="AF91" i="9"/>
  <c r="AE91" i="9"/>
  <c r="AD91" i="9"/>
  <c r="AC91" i="9"/>
  <c r="AB91" i="9"/>
  <c r="P91" i="9"/>
  <c r="U91" i="9" s="1"/>
  <c r="AQ91" i="9" s="1"/>
  <c r="AQ94" i="9" s="1"/>
  <c r="AT90" i="9"/>
  <c r="AO87" i="9"/>
  <c r="AN87" i="9"/>
  <c r="AM87" i="9"/>
  <c r="AL87" i="9"/>
  <c r="AK87" i="9"/>
  <c r="AJ87" i="9"/>
  <c r="AI87" i="9"/>
  <c r="AH87" i="9"/>
  <c r="AG87" i="9"/>
  <c r="AF87" i="9"/>
  <c r="AE87" i="9"/>
  <c r="AD87" i="9"/>
  <c r="AC87" i="9"/>
  <c r="AB87" i="9"/>
  <c r="U87" i="9"/>
  <c r="AT86" i="9"/>
  <c r="AO86" i="9"/>
  <c r="AN86" i="9"/>
  <c r="AM86" i="9"/>
  <c r="AL86" i="9"/>
  <c r="AK86" i="9"/>
  <c r="AJ86" i="9"/>
  <c r="AI86" i="9"/>
  <c r="AH86" i="9"/>
  <c r="AG86" i="9"/>
  <c r="AF86" i="9"/>
  <c r="AE86" i="9"/>
  <c r="AD86" i="9"/>
  <c r="AC86" i="9"/>
  <c r="AB86" i="9"/>
  <c r="U86" i="9"/>
  <c r="V86" i="9" s="1"/>
  <c r="X86" i="9" s="1"/>
  <c r="Y86" i="9" s="1"/>
  <c r="AT85" i="9"/>
  <c r="AO85" i="9"/>
  <c r="AN85" i="9"/>
  <c r="AM85" i="9"/>
  <c r="AL85" i="9"/>
  <c r="AK85" i="9"/>
  <c r="AJ85" i="9"/>
  <c r="AI85" i="9"/>
  <c r="AH85" i="9"/>
  <c r="AG85" i="9"/>
  <c r="AF85" i="9"/>
  <c r="AE85" i="9"/>
  <c r="AD85" i="9"/>
  <c r="AC85" i="9"/>
  <c r="AB85" i="9"/>
  <c r="U85" i="9"/>
  <c r="V85" i="9" s="1"/>
  <c r="AO84" i="9"/>
  <c r="AN84" i="9"/>
  <c r="AM84" i="9"/>
  <c r="AL84" i="9"/>
  <c r="AK84" i="9"/>
  <c r="AJ84" i="9"/>
  <c r="AI84" i="9"/>
  <c r="AH84" i="9"/>
  <c r="AG84" i="9"/>
  <c r="AG88" i="9" s="1"/>
  <c r="AF84" i="9"/>
  <c r="AE84" i="9"/>
  <c r="AE88" i="9" s="1"/>
  <c r="AD84" i="9"/>
  <c r="AC84" i="9"/>
  <c r="AB84" i="9"/>
  <c r="U84" i="9"/>
  <c r="V84" i="9" s="1"/>
  <c r="X84" i="9" s="1"/>
  <c r="Y84" i="9" s="1"/>
  <c r="AO80" i="9"/>
  <c r="AN80" i="9"/>
  <c r="AM80" i="9"/>
  <c r="AL80" i="9"/>
  <c r="AK80" i="9"/>
  <c r="AJ80" i="9"/>
  <c r="AI80" i="9"/>
  <c r="AH80" i="9"/>
  <c r="AG80" i="9"/>
  <c r="AF80" i="9"/>
  <c r="AE80" i="9"/>
  <c r="AD80" i="9"/>
  <c r="AC80" i="9"/>
  <c r="AB80" i="9"/>
  <c r="U80" i="9"/>
  <c r="V80" i="9" s="1"/>
  <c r="AO79" i="9"/>
  <c r="AN79" i="9"/>
  <c r="AM79" i="9"/>
  <c r="AL79" i="9"/>
  <c r="AK79" i="9"/>
  <c r="AJ79" i="9"/>
  <c r="AI79" i="9"/>
  <c r="AH79" i="9"/>
  <c r="AG79" i="9"/>
  <c r="AF79" i="9"/>
  <c r="AE79" i="9"/>
  <c r="AD79" i="9"/>
  <c r="AC79" i="9"/>
  <c r="AB79" i="9"/>
  <c r="U79" i="9"/>
  <c r="X79" i="9" s="1"/>
  <c r="Y79" i="9" s="1"/>
  <c r="AO78" i="9"/>
  <c r="AN78" i="9"/>
  <c r="AM78" i="9"/>
  <c r="AL78" i="9"/>
  <c r="AK78" i="9"/>
  <c r="AJ78" i="9"/>
  <c r="AI78" i="9"/>
  <c r="AH78" i="9"/>
  <c r="AG78" i="9"/>
  <c r="AF78" i="9"/>
  <c r="AE78" i="9"/>
  <c r="AD78" i="9"/>
  <c r="AC78" i="9"/>
  <c r="AB78" i="9"/>
  <c r="U78" i="9"/>
  <c r="X78" i="9" s="1"/>
  <c r="Y78" i="9" s="1"/>
  <c r="AO77" i="9"/>
  <c r="AN77" i="9"/>
  <c r="AM77" i="9"/>
  <c r="AL77" i="9"/>
  <c r="AK77" i="9"/>
  <c r="AJ77" i="9"/>
  <c r="AI77" i="9"/>
  <c r="AH77" i="9"/>
  <c r="AG77" i="9"/>
  <c r="AF77" i="9"/>
  <c r="AE77" i="9"/>
  <c r="AD77" i="9"/>
  <c r="AC77" i="9"/>
  <c r="AB77" i="9"/>
  <c r="U77" i="9"/>
  <c r="V77" i="9" s="1"/>
  <c r="AO76" i="9"/>
  <c r="AN76" i="9"/>
  <c r="AM76" i="9"/>
  <c r="AL76" i="9"/>
  <c r="AK76" i="9"/>
  <c r="AJ76" i="9"/>
  <c r="AI76" i="9"/>
  <c r="AH76" i="9"/>
  <c r="AG76" i="9"/>
  <c r="AF76" i="9"/>
  <c r="AE76" i="9"/>
  <c r="AD76" i="9"/>
  <c r="AC76" i="9"/>
  <c r="AB76" i="9"/>
  <c r="U76" i="9"/>
  <c r="V76" i="9" s="1"/>
  <c r="AO75" i="9"/>
  <c r="AN75" i="9"/>
  <c r="AM75" i="9"/>
  <c r="AL75" i="9"/>
  <c r="AK75" i="9"/>
  <c r="AJ75" i="9"/>
  <c r="AI75" i="9"/>
  <c r="AH75" i="9"/>
  <c r="AG75" i="9"/>
  <c r="AF75" i="9"/>
  <c r="AE75" i="9"/>
  <c r="AD75" i="9"/>
  <c r="AC75" i="9"/>
  <c r="AB75" i="9"/>
  <c r="U75" i="9"/>
  <c r="V75" i="9" s="1"/>
  <c r="AO74" i="9"/>
  <c r="AN74" i="9"/>
  <c r="AM74" i="9"/>
  <c r="AL74" i="9"/>
  <c r="AK74" i="9"/>
  <c r="AJ74" i="9"/>
  <c r="AI74" i="9"/>
  <c r="AH74" i="9"/>
  <c r="AG74" i="9"/>
  <c r="AF74" i="9"/>
  <c r="AE74" i="9"/>
  <c r="AD74" i="9"/>
  <c r="AC74" i="9"/>
  <c r="AB74" i="9"/>
  <c r="U74" i="9"/>
  <c r="X74" i="9" s="1"/>
  <c r="Y74" i="9" s="1"/>
  <c r="AO73" i="9"/>
  <c r="AN73" i="9"/>
  <c r="AM73" i="9"/>
  <c r="AL73" i="9"/>
  <c r="AK73" i="9"/>
  <c r="AJ73" i="9"/>
  <c r="AI73" i="9"/>
  <c r="AH73" i="9"/>
  <c r="AG73" i="9"/>
  <c r="AF73" i="9"/>
  <c r="AE73" i="9"/>
  <c r="AD73" i="9"/>
  <c r="AC73" i="9"/>
  <c r="AB73" i="9"/>
  <c r="U73" i="9"/>
  <c r="V73" i="9" s="1"/>
  <c r="AO72" i="9"/>
  <c r="AN72" i="9"/>
  <c r="AM72" i="9"/>
  <c r="AL72" i="9"/>
  <c r="AK72" i="9"/>
  <c r="AJ72" i="9"/>
  <c r="AI72" i="9"/>
  <c r="AH72" i="9"/>
  <c r="AG72" i="9"/>
  <c r="AF72" i="9"/>
  <c r="AE72" i="9"/>
  <c r="AD72" i="9"/>
  <c r="AC72" i="9"/>
  <c r="AB72" i="9"/>
  <c r="U72" i="9"/>
  <c r="V72" i="9" s="1"/>
  <c r="AO71" i="9"/>
  <c r="AN71" i="9"/>
  <c r="AM71" i="9"/>
  <c r="AL71" i="9"/>
  <c r="AK71" i="9"/>
  <c r="AJ71" i="9"/>
  <c r="AI71" i="9"/>
  <c r="AH71" i="9"/>
  <c r="AG71" i="9"/>
  <c r="AF71" i="9"/>
  <c r="AE71" i="9"/>
  <c r="AD71" i="9"/>
  <c r="AC71" i="9"/>
  <c r="AB71" i="9"/>
  <c r="U71" i="9"/>
  <c r="X71" i="9" s="1"/>
  <c r="Y71" i="9" s="1"/>
  <c r="AO70" i="9"/>
  <c r="AN70" i="9"/>
  <c r="AM70" i="9"/>
  <c r="AL70" i="9"/>
  <c r="AK70" i="9"/>
  <c r="AJ70" i="9"/>
  <c r="AI70" i="9"/>
  <c r="AH70" i="9"/>
  <c r="AG70" i="9"/>
  <c r="AF70" i="9"/>
  <c r="AE70" i="9"/>
  <c r="AD70" i="9"/>
  <c r="AC70" i="9"/>
  <c r="AB70" i="9"/>
  <c r="U70" i="9"/>
  <c r="X70" i="9" s="1"/>
  <c r="Y70" i="9" s="1"/>
  <c r="AO69" i="9"/>
  <c r="AN69" i="9"/>
  <c r="AM69" i="9"/>
  <c r="AL69" i="9"/>
  <c r="AK69" i="9"/>
  <c r="AJ69" i="9"/>
  <c r="AI69" i="9"/>
  <c r="AH69" i="9"/>
  <c r="AG69" i="9"/>
  <c r="AF69" i="9"/>
  <c r="AE69" i="9"/>
  <c r="AD69" i="9"/>
  <c r="AC69" i="9"/>
  <c r="AB69" i="9"/>
  <c r="U69" i="9"/>
  <c r="V69" i="9" s="1"/>
  <c r="AB68" i="9"/>
  <c r="AO65" i="9"/>
  <c r="AN65" i="9"/>
  <c r="AL65" i="9"/>
  <c r="AK65" i="9"/>
  <c r="AJ65" i="9"/>
  <c r="AI65" i="9"/>
  <c r="AH65" i="9"/>
  <c r="AG65" i="9"/>
  <c r="AF65" i="9"/>
  <c r="AE65" i="9"/>
  <c r="AD65" i="9"/>
  <c r="AC65" i="9"/>
  <c r="AB65" i="9"/>
  <c r="V65" i="9"/>
  <c r="AV65" i="9" s="1"/>
  <c r="P65" i="9"/>
  <c r="AM65" i="9" s="1"/>
  <c r="AO64" i="9"/>
  <c r="AN64" i="9"/>
  <c r="AL64" i="9"/>
  <c r="AK64" i="9"/>
  <c r="AJ64" i="9"/>
  <c r="AI64" i="9"/>
  <c r="AH64" i="9"/>
  <c r="AG64" i="9"/>
  <c r="AF64" i="9"/>
  <c r="AE64" i="9"/>
  <c r="AD64" i="9"/>
  <c r="AC64" i="9"/>
  <c r="AB64" i="9"/>
  <c r="P64" i="9"/>
  <c r="U64" i="9" s="1"/>
  <c r="V64" i="9" s="1"/>
  <c r="AQ64" i="9" s="1"/>
  <c r="AO63" i="9"/>
  <c r="AN63" i="9"/>
  <c r="AM63" i="9"/>
  <c r="AL63" i="9"/>
  <c r="AK63" i="9"/>
  <c r="AJ63" i="9"/>
  <c r="AI63" i="9"/>
  <c r="AH63" i="9"/>
  <c r="AG63" i="9"/>
  <c r="AF63" i="9"/>
  <c r="AE63" i="9"/>
  <c r="AD63" i="9"/>
  <c r="AC63" i="9"/>
  <c r="AB63" i="9"/>
  <c r="U63" i="9"/>
  <c r="V63" i="9" s="1"/>
  <c r="Z63" i="9" s="1"/>
  <c r="AO62" i="9"/>
  <c r="AN62" i="9"/>
  <c r="AM62" i="9"/>
  <c r="AL62" i="9"/>
  <c r="AK62" i="9"/>
  <c r="AJ62" i="9"/>
  <c r="AI62" i="9"/>
  <c r="AH62" i="9"/>
  <c r="AG62" i="9"/>
  <c r="AF62" i="9"/>
  <c r="AE62" i="9"/>
  <c r="AD62" i="9"/>
  <c r="AC62" i="9"/>
  <c r="AB62" i="9"/>
  <c r="U62" i="9"/>
  <c r="AO61" i="9"/>
  <c r="AN61" i="9"/>
  <c r="AL61" i="9"/>
  <c r="AK61" i="9"/>
  <c r="AJ61" i="9"/>
  <c r="AI61" i="9"/>
  <c r="AH61" i="9"/>
  <c r="AG61" i="9"/>
  <c r="AF61" i="9"/>
  <c r="AE61" i="9"/>
  <c r="AD61" i="9"/>
  <c r="AC61" i="9"/>
  <c r="AB61" i="9"/>
  <c r="V61" i="9"/>
  <c r="AV61" i="9" s="1"/>
  <c r="P61" i="9"/>
  <c r="AM61" i="9" s="1"/>
  <c r="AO57" i="9"/>
  <c r="AN57" i="9"/>
  <c r="AM57" i="9"/>
  <c r="AL57" i="9"/>
  <c r="AK57" i="9"/>
  <c r="AJ57" i="9"/>
  <c r="AI57" i="9"/>
  <c r="AH57" i="9"/>
  <c r="AG57" i="9"/>
  <c r="AF57" i="9"/>
  <c r="AE57" i="9"/>
  <c r="AD57" i="9"/>
  <c r="AC57" i="9"/>
  <c r="AB57" i="9"/>
  <c r="U57" i="9"/>
  <c r="X57" i="9" s="1"/>
  <c r="Y57" i="9" s="1"/>
  <c r="AT56" i="9"/>
  <c r="AO56" i="9"/>
  <c r="AN56" i="9"/>
  <c r="AM56" i="9"/>
  <c r="AL56" i="9"/>
  <c r="AK56" i="9"/>
  <c r="AJ56" i="9"/>
  <c r="AI56" i="9"/>
  <c r="AH56" i="9"/>
  <c r="AG56" i="9"/>
  <c r="AF56" i="9"/>
  <c r="AE56" i="9"/>
  <c r="AD56" i="9"/>
  <c r="AC56" i="9"/>
  <c r="AB56" i="9"/>
  <c r="U56" i="9"/>
  <c r="V56" i="9" s="1"/>
  <c r="Z56" i="9" s="1"/>
  <c r="AO55" i="9"/>
  <c r="AN55" i="9"/>
  <c r="AM55" i="9"/>
  <c r="AL55" i="9"/>
  <c r="AK55" i="9"/>
  <c r="AJ55" i="9"/>
  <c r="AI55" i="9"/>
  <c r="AH55" i="9"/>
  <c r="AG55" i="9"/>
  <c r="AF55" i="9"/>
  <c r="AE55" i="9"/>
  <c r="AD55" i="9"/>
  <c r="AC55" i="9"/>
  <c r="AB55" i="9"/>
  <c r="V55" i="9"/>
  <c r="AV55" i="9" s="1"/>
  <c r="AO54" i="9"/>
  <c r="AN54" i="9"/>
  <c r="AL54" i="9"/>
  <c r="AK54" i="9"/>
  <c r="AJ54" i="9"/>
  <c r="AI54" i="9"/>
  <c r="AH54" i="9"/>
  <c r="AG54" i="9"/>
  <c r="AF54" i="9"/>
  <c r="AE54" i="9"/>
  <c r="AD54" i="9"/>
  <c r="AC54" i="9"/>
  <c r="AB54" i="9"/>
  <c r="P54" i="9"/>
  <c r="U54" i="9" s="1"/>
  <c r="AO53" i="9"/>
  <c r="AN53" i="9"/>
  <c r="AM53" i="9"/>
  <c r="AL53" i="9"/>
  <c r="AK53" i="9"/>
  <c r="AJ53" i="9"/>
  <c r="AI53" i="9"/>
  <c r="AH53" i="9"/>
  <c r="AG53" i="9"/>
  <c r="AF53" i="9"/>
  <c r="AE53" i="9"/>
  <c r="AD53" i="9"/>
  <c r="AC53" i="9"/>
  <c r="AB53" i="9"/>
  <c r="U53" i="9"/>
  <c r="X53" i="9" s="1"/>
  <c r="Y53" i="9" s="1"/>
  <c r="AO52" i="9"/>
  <c r="AN52" i="9"/>
  <c r="AM52" i="9"/>
  <c r="AL52" i="9"/>
  <c r="AK52" i="9"/>
  <c r="AJ52" i="9"/>
  <c r="AI52" i="9"/>
  <c r="AH52" i="9"/>
  <c r="AG52" i="9"/>
  <c r="AF52" i="9"/>
  <c r="AE52" i="9"/>
  <c r="AD52" i="9"/>
  <c r="AC52" i="9"/>
  <c r="AB52" i="9"/>
  <c r="U52" i="9"/>
  <c r="X52" i="9" s="1"/>
  <c r="Y52" i="9" s="1"/>
  <c r="AO51" i="9"/>
  <c r="AN51" i="9"/>
  <c r="AL51" i="9"/>
  <c r="AK51" i="9"/>
  <c r="AJ51" i="9"/>
  <c r="AI51" i="9"/>
  <c r="AH51" i="9"/>
  <c r="AG51" i="9"/>
  <c r="AF51" i="9"/>
  <c r="AE51" i="9"/>
  <c r="AD51" i="9"/>
  <c r="AC51" i="9"/>
  <c r="AB51" i="9"/>
  <c r="P51" i="9"/>
  <c r="AM51" i="9" s="1"/>
  <c r="AM49" i="9"/>
  <c r="AO47" i="9"/>
  <c r="AN47" i="9"/>
  <c r="AM47" i="9"/>
  <c r="AL47" i="9"/>
  <c r="AK47" i="9"/>
  <c r="AJ47" i="9"/>
  <c r="AI47" i="9"/>
  <c r="AH47" i="9"/>
  <c r="AG47" i="9"/>
  <c r="AF47" i="9"/>
  <c r="AE47" i="9"/>
  <c r="AD47" i="9"/>
  <c r="AC47" i="9"/>
  <c r="AB47" i="9"/>
  <c r="U47" i="9"/>
  <c r="AO46" i="9"/>
  <c r="AN46" i="9"/>
  <c r="AL46" i="9"/>
  <c r="AK46" i="9"/>
  <c r="AJ46" i="9"/>
  <c r="AI46" i="9"/>
  <c r="AH46" i="9"/>
  <c r="AG46" i="9"/>
  <c r="AF46" i="9"/>
  <c r="AE46" i="9"/>
  <c r="AD46" i="9"/>
  <c r="AC46" i="9"/>
  <c r="AB46" i="9"/>
  <c r="P46" i="9"/>
  <c r="U46" i="9" s="1"/>
  <c r="AO45" i="9"/>
  <c r="AN45" i="9"/>
  <c r="AL45" i="9"/>
  <c r="AK45" i="9"/>
  <c r="AJ45" i="9"/>
  <c r="AI45" i="9"/>
  <c r="AH45" i="9"/>
  <c r="AG45" i="9"/>
  <c r="AF45" i="9"/>
  <c r="AE45" i="9"/>
  <c r="AD45" i="9"/>
  <c r="AC45" i="9"/>
  <c r="AB45" i="9"/>
  <c r="P45" i="9"/>
  <c r="U45" i="9" s="1"/>
  <c r="AQ45" i="9" s="1"/>
  <c r="AO44" i="9"/>
  <c r="AN44" i="9"/>
  <c r="AL44" i="9"/>
  <c r="AK44" i="9"/>
  <c r="AJ44" i="9"/>
  <c r="AI44" i="9"/>
  <c r="AH44" i="9"/>
  <c r="AG44" i="9"/>
  <c r="AF44" i="9"/>
  <c r="AE44" i="9"/>
  <c r="AD44" i="9"/>
  <c r="AC44" i="9"/>
  <c r="AB44" i="9"/>
  <c r="P44" i="9"/>
  <c r="U44" i="9" s="1"/>
  <c r="AT43" i="9"/>
  <c r="AO43" i="9"/>
  <c r="AN43" i="9"/>
  <c r="AL43" i="9"/>
  <c r="AK43" i="9"/>
  <c r="AJ43" i="9"/>
  <c r="AI43" i="9"/>
  <c r="AH43" i="9"/>
  <c r="AG43" i="9"/>
  <c r="AF43" i="9"/>
  <c r="AE43" i="9"/>
  <c r="AD43" i="9"/>
  <c r="AC43" i="9"/>
  <c r="AB43" i="9"/>
  <c r="P43" i="9"/>
  <c r="AM43" i="9" s="1"/>
  <c r="AO42" i="9"/>
  <c r="AN42" i="9"/>
  <c r="AL42" i="9"/>
  <c r="AK42" i="9"/>
  <c r="AJ42" i="9"/>
  <c r="AI42" i="9"/>
  <c r="AH42" i="9"/>
  <c r="AG42" i="9"/>
  <c r="AF42" i="9"/>
  <c r="AE42" i="9"/>
  <c r="AD42" i="9"/>
  <c r="AC42" i="9"/>
  <c r="AB42" i="9"/>
  <c r="P42" i="9"/>
  <c r="AM42" i="9" s="1"/>
  <c r="AO41" i="9"/>
  <c r="AN41" i="9"/>
  <c r="AL41" i="9"/>
  <c r="AK41" i="9"/>
  <c r="AJ41" i="9"/>
  <c r="AI41" i="9"/>
  <c r="AH41" i="9"/>
  <c r="AG41" i="9"/>
  <c r="AF41" i="9"/>
  <c r="AE41" i="9"/>
  <c r="AD41" i="9"/>
  <c r="AC41" i="9"/>
  <c r="AB41" i="9"/>
  <c r="P41" i="9"/>
  <c r="U41" i="9" s="1"/>
  <c r="V41" i="9" s="1"/>
  <c r="AO40" i="9"/>
  <c r="AN40" i="9"/>
  <c r="AL40" i="9"/>
  <c r="AK40" i="9"/>
  <c r="AJ40" i="9"/>
  <c r="AI40" i="9"/>
  <c r="AH40" i="9"/>
  <c r="AG40" i="9"/>
  <c r="AF40" i="9"/>
  <c r="AE40" i="9"/>
  <c r="AD40" i="9"/>
  <c r="AC40" i="9"/>
  <c r="AB40" i="9"/>
  <c r="P40" i="9"/>
  <c r="U40" i="9" s="1"/>
  <c r="V40" i="9" s="1"/>
  <c r="Z40" i="9" s="1"/>
  <c r="U38" i="9"/>
  <c r="X38" i="9" s="1"/>
  <c r="Y38" i="9" s="1"/>
  <c r="U37" i="9"/>
  <c r="V37" i="9" s="1"/>
  <c r="AO36" i="9"/>
  <c r="AN36" i="9"/>
  <c r="AL36" i="9"/>
  <c r="AK36" i="9"/>
  <c r="AJ36" i="9"/>
  <c r="AI36" i="9"/>
  <c r="AH36" i="9"/>
  <c r="AG36" i="9"/>
  <c r="AF36" i="9"/>
  <c r="AE36" i="9"/>
  <c r="AD36" i="9"/>
  <c r="AC36" i="9"/>
  <c r="AB36" i="9"/>
  <c r="P36" i="9"/>
  <c r="U36" i="9" s="1"/>
  <c r="AO35" i="9"/>
  <c r="AN35" i="9"/>
  <c r="AL35" i="9"/>
  <c r="AK35" i="9"/>
  <c r="AJ35" i="9"/>
  <c r="AI35" i="9"/>
  <c r="AH35" i="9"/>
  <c r="AG35" i="9"/>
  <c r="AF35" i="9"/>
  <c r="AE35" i="9"/>
  <c r="AD35" i="9"/>
  <c r="AC35" i="9"/>
  <c r="AB35" i="9"/>
  <c r="P35" i="9"/>
  <c r="U35" i="9" s="1"/>
  <c r="V35" i="9" s="1"/>
  <c r="Z35" i="9" s="1"/>
  <c r="AO34" i="9"/>
  <c r="AN34" i="9"/>
  <c r="AL34" i="9"/>
  <c r="AK34" i="9"/>
  <c r="AJ34" i="9"/>
  <c r="AI34" i="9"/>
  <c r="AH34" i="9"/>
  <c r="AG34" i="9"/>
  <c r="AF34" i="9"/>
  <c r="AE34" i="9"/>
  <c r="AD34" i="9"/>
  <c r="AC34" i="9"/>
  <c r="AB34" i="9"/>
  <c r="P34" i="9"/>
  <c r="AM34" i="9" s="1"/>
  <c r="AO33" i="9"/>
  <c r="AN33" i="9"/>
  <c r="AL33" i="9"/>
  <c r="AK33" i="9"/>
  <c r="AJ33" i="9"/>
  <c r="AI33" i="9"/>
  <c r="AH33" i="9"/>
  <c r="AG33" i="9"/>
  <c r="AF33" i="9"/>
  <c r="AE33" i="9"/>
  <c r="AD33" i="9"/>
  <c r="AC33" i="9"/>
  <c r="AB33" i="9"/>
  <c r="U33" i="9"/>
  <c r="V33" i="9" s="1"/>
  <c r="AV33" i="9" s="1"/>
  <c r="P33" i="9"/>
  <c r="AM33" i="9" s="1"/>
  <c r="AM32" i="9"/>
  <c r="AB32" i="9"/>
  <c r="AM31" i="9"/>
  <c r="AB31" i="9"/>
  <c r="U31" i="9"/>
  <c r="X31" i="9" s="1"/>
  <c r="Y31" i="9" s="1"/>
  <c r="AO29" i="9"/>
  <c r="AN29" i="9"/>
  <c r="AL29" i="9"/>
  <c r="AK29" i="9"/>
  <c r="AJ29" i="9"/>
  <c r="AI29" i="9"/>
  <c r="AH29" i="9"/>
  <c r="AG29" i="9"/>
  <c r="AF29" i="9"/>
  <c r="AE29" i="9"/>
  <c r="AD29" i="9"/>
  <c r="AC29" i="9"/>
  <c r="AB29" i="9"/>
  <c r="P29" i="9"/>
  <c r="U29" i="9" s="1"/>
  <c r="AQ29" i="9" s="1"/>
  <c r="AO28" i="9"/>
  <c r="AN28" i="9"/>
  <c r="AL28" i="9"/>
  <c r="AK28" i="9"/>
  <c r="AJ28" i="9"/>
  <c r="AI28" i="9"/>
  <c r="AH28" i="9"/>
  <c r="AG28" i="9"/>
  <c r="AF28" i="9"/>
  <c r="AE28" i="9"/>
  <c r="AD28" i="9"/>
  <c r="AC28" i="9"/>
  <c r="AB28" i="9"/>
  <c r="P28" i="9"/>
  <c r="AM28" i="9" s="1"/>
  <c r="AO27" i="9"/>
  <c r="AN27" i="9"/>
  <c r="AM27" i="9"/>
  <c r="AL27" i="9"/>
  <c r="AK27" i="9"/>
  <c r="AJ27" i="9"/>
  <c r="AI27" i="9"/>
  <c r="AH27" i="9"/>
  <c r="AG27" i="9"/>
  <c r="AF27" i="9"/>
  <c r="AE27" i="9"/>
  <c r="AD27" i="9"/>
  <c r="AC27" i="9"/>
  <c r="AB27" i="9"/>
  <c r="U27" i="9"/>
  <c r="X27" i="9" s="1"/>
  <c r="Y27" i="9" s="1"/>
  <c r="AO26" i="9"/>
  <c r="AN26" i="9"/>
  <c r="AL26" i="9"/>
  <c r="AK26" i="9"/>
  <c r="AJ26" i="9"/>
  <c r="AI26" i="9"/>
  <c r="AH26" i="9"/>
  <c r="AG26" i="9"/>
  <c r="AF26" i="9"/>
  <c r="AE26" i="9"/>
  <c r="AD26" i="9"/>
  <c r="AC26" i="9"/>
  <c r="AB26" i="9"/>
  <c r="P26" i="9"/>
  <c r="AM26" i="9" s="1"/>
  <c r="AO25" i="9"/>
  <c r="AN25" i="9"/>
  <c r="AL25" i="9"/>
  <c r="AK25" i="9"/>
  <c r="AJ25" i="9"/>
  <c r="AI25" i="9"/>
  <c r="AH25" i="9"/>
  <c r="AG25" i="9"/>
  <c r="AF25" i="9"/>
  <c r="AE25" i="9"/>
  <c r="AD25" i="9"/>
  <c r="AC25" i="9"/>
  <c r="AB25" i="9"/>
  <c r="P25" i="9"/>
  <c r="U25" i="9" s="1"/>
  <c r="AO24" i="9"/>
  <c r="AN24" i="9"/>
  <c r="AL24" i="9"/>
  <c r="AK24" i="9"/>
  <c r="AJ24" i="9"/>
  <c r="AI24" i="9"/>
  <c r="AH24" i="9"/>
  <c r="AG24" i="9"/>
  <c r="AF24" i="9"/>
  <c r="AE24" i="9"/>
  <c r="AD24" i="9"/>
  <c r="AC24" i="9"/>
  <c r="AB24" i="9"/>
  <c r="P24" i="9"/>
  <c r="U24" i="9" s="1"/>
  <c r="AQ24" i="9" s="1"/>
  <c r="AO23" i="9"/>
  <c r="AN23" i="9"/>
  <c r="AL23" i="9"/>
  <c r="AK23" i="9"/>
  <c r="AJ23" i="9"/>
  <c r="AI23" i="9"/>
  <c r="AH23" i="9"/>
  <c r="AG23" i="9"/>
  <c r="AF23" i="9"/>
  <c r="AE23" i="9"/>
  <c r="AD23" i="9"/>
  <c r="AC23" i="9"/>
  <c r="AB23" i="9"/>
  <c r="P23" i="9"/>
  <c r="U23" i="9" s="1"/>
  <c r="AO22" i="9"/>
  <c r="AN22" i="9"/>
  <c r="AM22" i="9"/>
  <c r="AL22" i="9"/>
  <c r="AK22" i="9"/>
  <c r="AJ22" i="9"/>
  <c r="AI22" i="9"/>
  <c r="AH22" i="9"/>
  <c r="AG22" i="9"/>
  <c r="AF22" i="9"/>
  <c r="AE22" i="9"/>
  <c r="AD22" i="9"/>
  <c r="AC22" i="9"/>
  <c r="AB22" i="9"/>
  <c r="U22" i="9"/>
  <c r="X22" i="9" s="1"/>
  <c r="Y22" i="9" s="1"/>
  <c r="AO21" i="9"/>
  <c r="AN21" i="9"/>
  <c r="AL21" i="9"/>
  <c r="AK21" i="9"/>
  <c r="AJ21" i="9"/>
  <c r="AI21" i="9"/>
  <c r="AH21" i="9"/>
  <c r="AG21" i="9"/>
  <c r="AF21" i="9"/>
  <c r="AE21" i="9"/>
  <c r="AD21" i="9"/>
  <c r="AC21" i="9"/>
  <c r="AB21" i="9"/>
  <c r="P21" i="9"/>
  <c r="AO17" i="9"/>
  <c r="AN17" i="9"/>
  <c r="AL17" i="9"/>
  <c r="AK17" i="9"/>
  <c r="AJ17" i="9"/>
  <c r="AI17" i="9"/>
  <c r="AH17" i="9"/>
  <c r="AG17" i="9"/>
  <c r="AF17" i="9"/>
  <c r="AE17" i="9"/>
  <c r="AD17" i="9"/>
  <c r="AC17" i="9"/>
  <c r="AB17" i="9"/>
  <c r="P17" i="9"/>
  <c r="AM17" i="9" s="1"/>
  <c r="AO16" i="9"/>
  <c r="AN16" i="9"/>
  <c r="AL16" i="9"/>
  <c r="AK16" i="9"/>
  <c r="AJ16" i="9"/>
  <c r="AI16" i="9"/>
  <c r="AH16" i="9"/>
  <c r="AG16" i="9"/>
  <c r="AF16" i="9"/>
  <c r="AE16" i="9"/>
  <c r="AD16" i="9"/>
  <c r="AC16" i="9"/>
  <c r="AB16" i="9"/>
  <c r="P16" i="9"/>
  <c r="U16" i="9" s="1"/>
  <c r="AQ16" i="9" s="1"/>
  <c r="AO15" i="9"/>
  <c r="AN15" i="9"/>
  <c r="AL15" i="9"/>
  <c r="AK15" i="9"/>
  <c r="AJ15" i="9"/>
  <c r="AI15" i="9"/>
  <c r="AH15" i="9"/>
  <c r="AG15" i="9"/>
  <c r="AF15" i="9"/>
  <c r="AE15" i="9"/>
  <c r="AD15" i="9"/>
  <c r="AC15" i="9"/>
  <c r="AB15" i="9"/>
  <c r="P15" i="9"/>
  <c r="U15" i="9" s="1"/>
  <c r="AO14" i="9"/>
  <c r="AN14" i="9"/>
  <c r="AL14" i="9"/>
  <c r="AK14" i="9"/>
  <c r="AJ14" i="9"/>
  <c r="AI14" i="9"/>
  <c r="AH14" i="9"/>
  <c r="AG14" i="9"/>
  <c r="AF14" i="9"/>
  <c r="AE14" i="9"/>
  <c r="AD14" i="9"/>
  <c r="AC14" i="9"/>
  <c r="AB14" i="9"/>
  <c r="P14" i="9"/>
  <c r="AO13" i="9"/>
  <c r="AN13" i="9"/>
  <c r="AL13" i="9"/>
  <c r="AK13" i="9"/>
  <c r="AJ13" i="9"/>
  <c r="AI13" i="9"/>
  <c r="AH13" i="9"/>
  <c r="AG13" i="9"/>
  <c r="AF13" i="9"/>
  <c r="AE13" i="9"/>
  <c r="AD13" i="9"/>
  <c r="AC13" i="9"/>
  <c r="AB13" i="9"/>
  <c r="P13" i="9"/>
  <c r="U13" i="9" s="1"/>
  <c r="V13" i="9" s="1"/>
  <c r="AO12" i="9"/>
  <c r="AN12" i="9"/>
  <c r="AL12" i="9"/>
  <c r="AK12" i="9"/>
  <c r="AJ12" i="9"/>
  <c r="AI12" i="9"/>
  <c r="AH12" i="9"/>
  <c r="AG12" i="9"/>
  <c r="AF12" i="9"/>
  <c r="AE12" i="9"/>
  <c r="AD12" i="9"/>
  <c r="AC12" i="9"/>
  <c r="AB12" i="9"/>
  <c r="AT12" i="9" s="1"/>
  <c r="P12" i="9"/>
  <c r="AM12" i="9" s="1"/>
  <c r="AR66" i="10" l="1"/>
  <c r="AT64" i="10"/>
  <c r="AT66" i="10" s="1"/>
  <c r="AU17" i="10"/>
  <c r="AT17" i="10"/>
  <c r="AR94" i="10"/>
  <c r="AT91" i="10"/>
  <c r="AU125" i="10"/>
  <c r="AT125" i="10"/>
  <c r="AV120" i="10"/>
  <c r="AV112" i="10"/>
  <c r="AV108" i="10"/>
  <c r="AV103" i="10"/>
  <c r="AV65" i="10"/>
  <c r="AV21" i="10"/>
  <c r="AV44" i="10"/>
  <c r="AW164" i="10"/>
  <c r="AY254" i="10"/>
  <c r="AV254" i="10"/>
  <c r="AU132" i="10"/>
  <c r="Z70" i="10"/>
  <c r="AA70" i="10" s="1"/>
  <c r="V169" i="10"/>
  <c r="AU210" i="10"/>
  <c r="AV184" i="10"/>
  <c r="AU219" i="10"/>
  <c r="V205" i="10"/>
  <c r="AW147" i="10"/>
  <c r="AU47" i="10"/>
  <c r="AV47" i="10" s="1"/>
  <c r="AU129" i="10"/>
  <c r="AT98" i="10"/>
  <c r="AU97" i="10"/>
  <c r="AV97" i="10" s="1"/>
  <c r="AU77" i="10"/>
  <c r="AV77" i="10" s="1"/>
  <c r="V108" i="10"/>
  <c r="Z108" i="10" s="1"/>
  <c r="AA108" i="10" s="1"/>
  <c r="V263" i="10"/>
  <c r="AR115" i="10"/>
  <c r="AV183" i="10"/>
  <c r="AV114" i="10"/>
  <c r="AU127" i="10"/>
  <c r="AU78" i="10"/>
  <c r="AV78" i="10" s="1"/>
  <c r="AV42" i="10"/>
  <c r="AW246" i="10"/>
  <c r="V253" i="10"/>
  <c r="AU198" i="10"/>
  <c r="AW138" i="10"/>
  <c r="AU87" i="10"/>
  <c r="AX142" i="10"/>
  <c r="AW172" i="10"/>
  <c r="AW132" i="10"/>
  <c r="V74" i="10"/>
  <c r="AU237" i="10"/>
  <c r="AU221" i="10"/>
  <c r="V249" i="10"/>
  <c r="V217" i="10"/>
  <c r="AU124" i="10"/>
  <c r="AU247" i="10"/>
  <c r="AU150" i="10"/>
  <c r="V209" i="10"/>
  <c r="AW112" i="10"/>
  <c r="AU253" i="10"/>
  <c r="V122" i="10"/>
  <c r="AU80" i="10"/>
  <c r="AV80" i="10" s="1"/>
  <c r="AU207" i="10"/>
  <c r="V259" i="10"/>
  <c r="V80" i="10"/>
  <c r="AU243" i="10"/>
  <c r="AU119" i="10"/>
  <c r="AV119" i="10" s="1"/>
  <c r="AV142" i="10"/>
  <c r="V163" i="10"/>
  <c r="Z73" i="10"/>
  <c r="AU121" i="10"/>
  <c r="AR58" i="10"/>
  <c r="V231" i="10"/>
  <c r="AU236" i="10"/>
  <c r="AU22" i="10"/>
  <c r="AV22" i="10" s="1"/>
  <c r="V70" i="10"/>
  <c r="AU13" i="10"/>
  <c r="AV13" i="10" s="1"/>
  <c r="AU220" i="10"/>
  <c r="AV27" i="10"/>
  <c r="AT12" i="10"/>
  <c r="AV12" i="10" s="1"/>
  <c r="V175" i="10"/>
  <c r="AU24" i="10"/>
  <c r="AV24" i="10" s="1"/>
  <c r="AR267" i="10"/>
  <c r="AU267" i="10" s="1"/>
  <c r="AR213" i="10"/>
  <c r="AW134" i="10"/>
  <c r="V134" i="10"/>
  <c r="Y134" i="10" s="1"/>
  <c r="Z134" i="10" s="1"/>
  <c r="AA134" i="10" s="1"/>
  <c r="AR187" i="10"/>
  <c r="AT213" i="10"/>
  <c r="Z80" i="10"/>
  <c r="AT260" i="10"/>
  <c r="AW191" i="10"/>
  <c r="V191" i="10"/>
  <c r="AR81" i="10"/>
  <c r="Z72" i="10"/>
  <c r="AW185" i="10"/>
  <c r="V185" i="10"/>
  <c r="AR254" i="10"/>
  <c r="AR199" i="10"/>
  <c r="AR232" i="10"/>
  <c r="AT105" i="10"/>
  <c r="V195" i="10"/>
  <c r="AR260" i="10"/>
  <c r="AS275" i="10"/>
  <c r="AU276" i="10" s="1"/>
  <c r="AU64" i="10"/>
  <c r="AU14" i="10"/>
  <c r="AR18" i="10"/>
  <c r="AR37" i="10"/>
  <c r="U26" i="10"/>
  <c r="AW26" i="10" s="1"/>
  <c r="V36" i="9"/>
  <c r="Z36" i="9" s="1"/>
  <c r="AQ36" i="9"/>
  <c r="AT36" i="9" s="1"/>
  <c r="AU36" i="9" s="1"/>
  <c r="X25" i="9"/>
  <c r="Y25" i="9" s="1"/>
  <c r="AQ25" i="9"/>
  <c r="AT25" i="9" s="1"/>
  <c r="AU25" i="9" s="1"/>
  <c r="V44" i="9"/>
  <c r="AV44" i="9" s="1"/>
  <c r="AQ44" i="9"/>
  <c r="AT44" i="9" s="1"/>
  <c r="AU44" i="9" s="1"/>
  <c r="U45" i="10"/>
  <c r="AW45" i="10" s="1"/>
  <c r="AR45" i="10"/>
  <c r="V125" i="10"/>
  <c r="V23" i="9"/>
  <c r="AV23" i="9" s="1"/>
  <c r="AQ23" i="9"/>
  <c r="AT23" i="9" s="1"/>
  <c r="AU23" i="9" s="1"/>
  <c r="X46" i="9"/>
  <c r="Y46" i="9" s="1"/>
  <c r="AQ46" i="9"/>
  <c r="AT46" i="9" s="1"/>
  <c r="AU46" i="9" s="1"/>
  <c r="AR30" i="10"/>
  <c r="X15" i="9"/>
  <c r="Y15" i="9" s="1"/>
  <c r="AQ15" i="9"/>
  <c r="AT15" i="9" s="1"/>
  <c r="AU15" i="9" s="1"/>
  <c r="AR133" i="10"/>
  <c r="X54" i="9"/>
  <c r="Y54" i="9" s="1"/>
  <c r="AQ54" i="9"/>
  <c r="AQ58" i="9" s="1"/>
  <c r="AR126" i="10"/>
  <c r="AW250" i="10"/>
  <c r="V193" i="10"/>
  <c r="V153" i="10"/>
  <c r="AW168" i="10"/>
  <c r="U133" i="10"/>
  <c r="AW133" i="10" s="1"/>
  <c r="Y26" i="10"/>
  <c r="Z26" i="10" s="1"/>
  <c r="AA26" i="10" s="1"/>
  <c r="AU205" i="10"/>
  <c r="AU239" i="10"/>
  <c r="AU76" i="10"/>
  <c r="AV76" i="10" s="1"/>
  <c r="AU195" i="10"/>
  <c r="AU72" i="10"/>
  <c r="AV72" i="10" s="1"/>
  <c r="AU134" i="10"/>
  <c r="AU85" i="10"/>
  <c r="AT81" i="10"/>
  <c r="AT263" i="10"/>
  <c r="AT267" i="10" s="1"/>
  <c r="AU224" i="10"/>
  <c r="AU238" i="10"/>
  <c r="Y108" i="10"/>
  <c r="Y46" i="10"/>
  <c r="Z46" i="10" s="1"/>
  <c r="AA46" i="10" s="1"/>
  <c r="Y45" i="10"/>
  <c r="Z45" i="10" s="1"/>
  <c r="AA45" i="10" s="1"/>
  <c r="Y112" i="10"/>
  <c r="Z112" i="10"/>
  <c r="AA112" i="10" s="1"/>
  <c r="AU62" i="10"/>
  <c r="U35" i="10"/>
  <c r="V35" i="10" s="1"/>
  <c r="Y35" i="10"/>
  <c r="Z35" i="10" s="1"/>
  <c r="AA35" i="10" s="1"/>
  <c r="U16" i="10"/>
  <c r="AW16" i="10" s="1"/>
  <c r="Y16" i="10"/>
  <c r="Z16" i="10" s="1"/>
  <c r="AA16" i="10" s="1"/>
  <c r="AU36" i="10"/>
  <c r="Y36" i="10"/>
  <c r="Z36" i="10" s="1"/>
  <c r="AA36" i="10" s="1"/>
  <c r="AD275" i="10"/>
  <c r="AU57" i="10"/>
  <c r="AV57" i="10" s="1"/>
  <c r="AU143" i="10"/>
  <c r="AU35" i="10"/>
  <c r="AT115" i="10"/>
  <c r="AU111" i="10"/>
  <c r="AW156" i="10"/>
  <c r="AW123" i="10"/>
  <c r="Y25" i="10"/>
  <c r="Z25" i="10" s="1"/>
  <c r="AA25" i="10" s="1"/>
  <c r="V22" i="10"/>
  <c r="Y54" i="10"/>
  <c r="Z54" i="10" s="1"/>
  <c r="AA54" i="10" s="1"/>
  <c r="AU54" i="10"/>
  <c r="AU229" i="10"/>
  <c r="AU209" i="10"/>
  <c r="AU151" i="10"/>
  <c r="AU245" i="10"/>
  <c r="Y29" i="10"/>
  <c r="Z29" i="10" s="1"/>
  <c r="AA29" i="10" s="1"/>
  <c r="Y15" i="10"/>
  <c r="Z15" i="10" s="1"/>
  <c r="AA15" i="10" s="1"/>
  <c r="AU34" i="10"/>
  <c r="Y34" i="10"/>
  <c r="Z34" i="10" s="1"/>
  <c r="AA34" i="10" s="1"/>
  <c r="U43" i="10"/>
  <c r="V43" i="10" s="1"/>
  <c r="Y43" i="10"/>
  <c r="Z43" i="10" s="1"/>
  <c r="AA43" i="10" s="1"/>
  <c r="U51" i="10"/>
  <c r="V51" i="10" s="1"/>
  <c r="Y51" i="10"/>
  <c r="Z51" i="10" s="1"/>
  <c r="AA51" i="10" s="1"/>
  <c r="U12" i="10"/>
  <c r="AW12" i="10" s="1"/>
  <c r="Y12" i="10"/>
  <c r="Z12" i="10" s="1"/>
  <c r="AA12" i="10" s="1"/>
  <c r="AU28" i="10"/>
  <c r="Y28" i="10"/>
  <c r="Z28" i="10" s="1"/>
  <c r="AA28" i="10" s="1"/>
  <c r="U23" i="10"/>
  <c r="AW23" i="10" s="1"/>
  <c r="AU23" i="10"/>
  <c r="Y23" i="10"/>
  <c r="Z23" i="10" s="1"/>
  <c r="AA23" i="10" s="1"/>
  <c r="AU191" i="10"/>
  <c r="AU271" i="10"/>
  <c r="Z109" i="10"/>
  <c r="AA109" i="10" s="1"/>
  <c r="Y109" i="10"/>
  <c r="AU122" i="10"/>
  <c r="AU246" i="10"/>
  <c r="U40" i="10"/>
  <c r="V40" i="10" s="1"/>
  <c r="Y40" i="10"/>
  <c r="Z40" i="10" s="1"/>
  <c r="AA40" i="10" s="1"/>
  <c r="Z113" i="10"/>
  <c r="AA113" i="10" s="1"/>
  <c r="Y113" i="10"/>
  <c r="AU110" i="10"/>
  <c r="AV110" i="10" s="1"/>
  <c r="AU105" i="10"/>
  <c r="AX105" i="10" s="1"/>
  <c r="V150" i="10"/>
  <c r="V127" i="10"/>
  <c r="Y127" i="10" s="1"/>
  <c r="Z127" i="10" s="1"/>
  <c r="AA127" i="10" s="1"/>
  <c r="AW127" i="10"/>
  <c r="AW203" i="10"/>
  <c r="V203" i="10"/>
  <c r="AW159" i="10"/>
  <c r="V159" i="10"/>
  <c r="V173" i="10"/>
  <c r="V118" i="10"/>
  <c r="Y118" i="10" s="1"/>
  <c r="Z118" i="10" s="1"/>
  <c r="AA118" i="10" s="1"/>
  <c r="AW118" i="10"/>
  <c r="AW167" i="10"/>
  <c r="V167" i="10"/>
  <c r="V120" i="10"/>
  <c r="Y120" i="10" s="1"/>
  <c r="Z120" i="10" s="1"/>
  <c r="AA120" i="10" s="1"/>
  <c r="AW120" i="10"/>
  <c r="AW224" i="10"/>
  <c r="AW113" i="10"/>
  <c r="AU270" i="10"/>
  <c r="AU16" i="10"/>
  <c r="AW265" i="10"/>
  <c r="V265" i="10"/>
  <c r="V87" i="10"/>
  <c r="AW87" i="10"/>
  <c r="U36" i="10"/>
  <c r="AW36" i="10" s="1"/>
  <c r="U28" i="10"/>
  <c r="V28" i="10" s="1"/>
  <c r="U54" i="10"/>
  <c r="AN18" i="10"/>
  <c r="AN30" i="10"/>
  <c r="V17" i="10"/>
  <c r="AM275" i="10"/>
  <c r="U34" i="10"/>
  <c r="AW34" i="10" s="1"/>
  <c r="AE275" i="10"/>
  <c r="AF275" i="10"/>
  <c r="AJ275" i="10"/>
  <c r="AL275" i="10"/>
  <c r="AO275" i="10"/>
  <c r="AP275" i="10"/>
  <c r="AI275" i="10"/>
  <c r="AQ275" i="10"/>
  <c r="AH275" i="10"/>
  <c r="AG275" i="10"/>
  <c r="AN48" i="10"/>
  <c r="AK275" i="10"/>
  <c r="V202" i="10"/>
  <c r="AW202" i="10"/>
  <c r="V210" i="10"/>
  <c r="AW210" i="10"/>
  <c r="V192" i="10"/>
  <c r="AW192" i="10"/>
  <c r="AW62" i="10"/>
  <c r="AW149" i="10"/>
  <c r="V149" i="10"/>
  <c r="AW114" i="10"/>
  <c r="V114" i="10"/>
  <c r="AN94" i="10"/>
  <c r="AW24" i="10"/>
  <c r="V24" i="10"/>
  <c r="AW77" i="10"/>
  <c r="V77" i="10"/>
  <c r="U15" i="10"/>
  <c r="V220" i="10"/>
  <c r="AW220" i="10"/>
  <c r="AU202" i="10"/>
  <c r="AW194" i="10"/>
  <c r="V194" i="10"/>
  <c r="V104" i="10"/>
  <c r="AW104" i="10"/>
  <c r="AW218" i="10"/>
  <c r="V218" i="10"/>
  <c r="AU41" i="10"/>
  <c r="AV41" i="10" s="1"/>
  <c r="V44" i="10"/>
  <c r="AW44" i="10"/>
  <c r="AW73" i="10"/>
  <c r="V73" i="10"/>
  <c r="AW14" i="10"/>
  <c r="V14" i="10"/>
  <c r="V196" i="10"/>
  <c r="AW196" i="10"/>
  <c r="AW178" i="10"/>
  <c r="V178" i="10"/>
  <c r="AY267" i="10"/>
  <c r="AW230" i="10"/>
  <c r="V230" i="10"/>
  <c r="AW198" i="10"/>
  <c r="V198" i="10"/>
  <c r="AW190" i="10"/>
  <c r="V190" i="10"/>
  <c r="AW240" i="10"/>
  <c r="V240" i="10"/>
  <c r="AW204" i="10"/>
  <c r="V204" i="10"/>
  <c r="AW226" i="10"/>
  <c r="V226" i="10"/>
  <c r="AW130" i="10"/>
  <c r="V130" i="10"/>
  <c r="AW166" i="10"/>
  <c r="V166" i="10"/>
  <c r="AW174" i="10"/>
  <c r="V174" i="10"/>
  <c r="V52" i="10"/>
  <c r="AW52" i="10"/>
  <c r="AW145" i="10"/>
  <c r="V145" i="10"/>
  <c r="AU260" i="10"/>
  <c r="AU258" i="10"/>
  <c r="U91" i="10"/>
  <c r="AW91" i="10" s="1"/>
  <c r="AW264" i="10"/>
  <c r="V264" i="10"/>
  <c r="AU190" i="10"/>
  <c r="AW182" i="10"/>
  <c r="V182" i="10"/>
  <c r="AW244" i="10"/>
  <c r="V244" i="10"/>
  <c r="V79" i="10"/>
  <c r="AW79" i="10"/>
  <c r="AW63" i="10"/>
  <c r="AW252" i="10"/>
  <c r="V252" i="10"/>
  <c r="AY199" i="10"/>
  <c r="AW208" i="10"/>
  <c r="V208" i="10"/>
  <c r="AW212" i="10"/>
  <c r="V212" i="10"/>
  <c r="AW236" i="10"/>
  <c r="V236" i="10"/>
  <c r="V186" i="10"/>
  <c r="AW186" i="10"/>
  <c r="AU254" i="10"/>
  <c r="AY139" i="10"/>
  <c r="AW180" i="10"/>
  <c r="V180" i="10"/>
  <c r="V75" i="10"/>
  <c r="AW75" i="10"/>
  <c r="AW154" i="10"/>
  <c r="V154" i="10"/>
  <c r="U25" i="10"/>
  <c r="AU25" i="10"/>
  <c r="AY48" i="10"/>
  <c r="AW69" i="10"/>
  <c r="V69" i="10"/>
  <c r="AW158" i="10"/>
  <c r="V158" i="10"/>
  <c r="AU63" i="10"/>
  <c r="AW21" i="10"/>
  <c r="V21" i="10"/>
  <c r="AY58" i="10"/>
  <c r="U29" i="10"/>
  <c r="V206" i="10"/>
  <c r="AW206" i="10"/>
  <c r="V137" i="10"/>
  <c r="AW137" i="10"/>
  <c r="AW222" i="10"/>
  <c r="V222" i="10"/>
  <c r="V216" i="10"/>
  <c r="AW216" i="10"/>
  <c r="AW162" i="10"/>
  <c r="V162" i="10"/>
  <c r="AW135" i="10"/>
  <c r="V135" i="10"/>
  <c r="V71" i="10"/>
  <c r="AW71" i="10"/>
  <c r="AW27" i="10"/>
  <c r="V27" i="10"/>
  <c r="AW184" i="10"/>
  <c r="V184" i="10"/>
  <c r="AY37" i="10"/>
  <c r="AY18" i="10"/>
  <c r="AU69" i="10"/>
  <c r="AV69" i="10" s="1"/>
  <c r="AU46" i="10"/>
  <c r="AV46" i="10" s="1"/>
  <c r="U46" i="10"/>
  <c r="AU51" i="10"/>
  <c r="AV51" i="10" s="1"/>
  <c r="AW248" i="10"/>
  <c r="V248" i="10"/>
  <c r="V152" i="10"/>
  <c r="Z152" i="10" s="1"/>
  <c r="AW152" i="10"/>
  <c r="AW258" i="10"/>
  <c r="V258" i="10"/>
  <c r="AW110" i="10"/>
  <c r="V110" i="10"/>
  <c r="AU216" i="10"/>
  <c r="AW121" i="10"/>
  <c r="V121" i="10"/>
  <c r="AW170" i="10"/>
  <c r="V170" i="10"/>
  <c r="U126" i="10"/>
  <c r="AY30" i="10"/>
  <c r="AJ232" i="9"/>
  <c r="V103" i="9"/>
  <c r="AV103" i="9" s="1"/>
  <c r="AV109" i="9"/>
  <c r="AT239" i="9"/>
  <c r="V79" i="9"/>
  <c r="AV79" i="9" s="1"/>
  <c r="AT129" i="9"/>
  <c r="AU129" i="9" s="1"/>
  <c r="AL115" i="9"/>
  <c r="AE105" i="9"/>
  <c r="AT109" i="9"/>
  <c r="AU109" i="9" s="1"/>
  <c r="V129" i="9"/>
  <c r="AV129" i="9" s="1"/>
  <c r="AD115" i="9"/>
  <c r="V120" i="9"/>
  <c r="Y120" i="9" s="1"/>
  <c r="AT124" i="9"/>
  <c r="AU124" i="9" s="1"/>
  <c r="AH81" i="9"/>
  <c r="AK94" i="9"/>
  <c r="AT47" i="9"/>
  <c r="Z55" i="9"/>
  <c r="AT55" i="9"/>
  <c r="AJ267" i="9"/>
  <c r="AH37" i="9"/>
  <c r="AI37" i="9"/>
  <c r="AT53" i="9"/>
  <c r="AU53" i="9" s="1"/>
  <c r="AY57" i="9"/>
  <c r="AC58" i="9"/>
  <c r="AT102" i="9"/>
  <c r="AD18" i="9"/>
  <c r="Z242" i="9"/>
  <c r="AT242" i="9"/>
  <c r="AU110" i="9"/>
  <c r="V124" i="9"/>
  <c r="AV124" i="9" s="1"/>
  <c r="U133" i="9"/>
  <c r="AQ133" i="9" s="1"/>
  <c r="AT133" i="9" s="1"/>
  <c r="AU133" i="9" s="1"/>
  <c r="V135" i="9"/>
  <c r="Y135" i="9" s="1"/>
  <c r="AT136" i="9"/>
  <c r="Z246" i="9"/>
  <c r="AT246" i="9"/>
  <c r="AU246" i="9" s="1"/>
  <c r="AC30" i="9"/>
  <c r="AH105" i="9"/>
  <c r="AG115" i="9"/>
  <c r="Z253" i="9"/>
  <c r="AT253" i="9"/>
  <c r="AT178" i="9"/>
  <c r="AH267" i="9"/>
  <c r="AE18" i="9"/>
  <c r="AN37" i="9"/>
  <c r="V71" i="9"/>
  <c r="AV71" i="9" s="1"/>
  <c r="AT93" i="9"/>
  <c r="AU93" i="9" s="1"/>
  <c r="AO105" i="9"/>
  <c r="AH58" i="9"/>
  <c r="AC88" i="9"/>
  <c r="AG18" i="9"/>
  <c r="AC37" i="9"/>
  <c r="AD37" i="9"/>
  <c r="AB199" i="9"/>
  <c r="Z196" i="9"/>
  <c r="AT196" i="9"/>
  <c r="AU196" i="9" s="1"/>
  <c r="AB18" i="9"/>
  <c r="AX18" i="9" s="1"/>
  <c r="AH94" i="9"/>
  <c r="AG37" i="9"/>
  <c r="AD254" i="9"/>
  <c r="AB213" i="9"/>
  <c r="AX213" i="9" s="1"/>
  <c r="AJ37" i="9"/>
  <c r="AL48" i="9"/>
  <c r="AT45" i="9"/>
  <c r="AU45" i="9" s="1"/>
  <c r="AT177" i="9"/>
  <c r="AO37" i="9"/>
  <c r="AT42" i="9"/>
  <c r="AU42" i="9" s="1"/>
  <c r="AH18" i="9"/>
  <c r="AT24" i="9"/>
  <c r="AU24" i="9" s="1"/>
  <c r="AT35" i="9"/>
  <c r="AU35" i="9" s="1"/>
  <c r="AK105" i="9"/>
  <c r="AD260" i="9"/>
  <c r="AT75" i="9"/>
  <c r="AU75" i="9" s="1"/>
  <c r="AJ18" i="9"/>
  <c r="AK18" i="9"/>
  <c r="V87" i="9"/>
  <c r="X87" i="9" s="1"/>
  <c r="Y87" i="9" s="1"/>
  <c r="V142" i="9"/>
  <c r="Z142" i="9" s="1"/>
  <c r="Z237" i="9"/>
  <c r="AT237" i="9"/>
  <c r="AU237" i="9" s="1"/>
  <c r="AU239" i="9"/>
  <c r="AK58" i="9"/>
  <c r="V97" i="9"/>
  <c r="X97" i="9" s="1"/>
  <c r="Y97" i="9" s="1"/>
  <c r="AU145" i="9"/>
  <c r="V152" i="9"/>
  <c r="Y152" i="9" s="1"/>
  <c r="AU154" i="9"/>
  <c r="AH199" i="9"/>
  <c r="AT266" i="9"/>
  <c r="AU266" i="9" s="1"/>
  <c r="AF88" i="9"/>
  <c r="AB94" i="9"/>
  <c r="AN115" i="9"/>
  <c r="AT207" i="9"/>
  <c r="AU207" i="9" s="1"/>
  <c r="AL232" i="9"/>
  <c r="AT243" i="9"/>
  <c r="AU243" i="9" s="1"/>
  <c r="AC94" i="9"/>
  <c r="AO115" i="9"/>
  <c r="AK81" i="9"/>
  <c r="AM105" i="9"/>
  <c r="Z182" i="9"/>
  <c r="AT182" i="9"/>
  <c r="AU182" i="9" s="1"/>
  <c r="AT247" i="9"/>
  <c r="AU247" i="9" s="1"/>
  <c r="AJ260" i="9"/>
  <c r="AE94" i="9"/>
  <c r="AJ213" i="9"/>
  <c r="AT113" i="9"/>
  <c r="AU113" i="9" s="1"/>
  <c r="AF267" i="9"/>
  <c r="AK48" i="9"/>
  <c r="AD105" i="9"/>
  <c r="AJ254" i="9"/>
  <c r="Z224" i="9"/>
  <c r="AT224" i="9"/>
  <c r="AU224" i="9" s="1"/>
  <c r="AN48" i="9"/>
  <c r="AI94" i="9"/>
  <c r="AL254" i="9"/>
  <c r="AF18" i="9"/>
  <c r="AT27" i="9"/>
  <c r="AU27" i="9" s="1"/>
  <c r="AT29" i="9"/>
  <c r="AU29" i="9" s="1"/>
  <c r="AT65" i="9"/>
  <c r="AU65" i="9" s="1"/>
  <c r="AG105" i="9"/>
  <c r="AT193" i="9"/>
  <c r="AU193" i="9" s="1"/>
  <c r="AD232" i="9"/>
  <c r="AV75" i="9"/>
  <c r="Z75" i="9"/>
  <c r="AV85" i="9"/>
  <c r="X85" i="9"/>
  <c r="Y85" i="9" s="1"/>
  <c r="Z85" i="9"/>
  <c r="AO18" i="9"/>
  <c r="AD48" i="9"/>
  <c r="AE48" i="9"/>
  <c r="V53" i="9"/>
  <c r="AV53" i="9" s="1"/>
  <c r="AT104" i="9"/>
  <c r="AU104" i="9" s="1"/>
  <c r="AV118" i="9"/>
  <c r="AU136" i="9"/>
  <c r="V150" i="9"/>
  <c r="V169" i="9"/>
  <c r="AT169" i="9"/>
  <c r="AU169" i="9" s="1"/>
  <c r="AM199" i="9"/>
  <c r="Z228" i="9"/>
  <c r="AT228" i="9"/>
  <c r="AU228" i="9" s="1"/>
  <c r="X47" i="9"/>
  <c r="Y47" i="9" s="1"/>
  <c r="X64" i="9"/>
  <c r="Y64" i="9" s="1"/>
  <c r="X118" i="9"/>
  <c r="Y131" i="9"/>
  <c r="Y185" i="9"/>
  <c r="Y177" i="9"/>
  <c r="Y195" i="9"/>
  <c r="Y249" i="9"/>
  <c r="Y241" i="9"/>
  <c r="Y259" i="9"/>
  <c r="AF58" i="9"/>
  <c r="AT69" i="9"/>
  <c r="AU69" i="9" s="1"/>
  <c r="AU92" i="9"/>
  <c r="V93" i="9"/>
  <c r="AM115" i="9"/>
  <c r="AT119" i="9"/>
  <c r="AU119" i="9" s="1"/>
  <c r="AJ187" i="9"/>
  <c r="V151" i="9"/>
  <c r="AT172" i="9"/>
  <c r="AU172" i="9" s="1"/>
  <c r="AM232" i="9"/>
  <c r="AF254" i="9"/>
  <c r="X29" i="9"/>
  <c r="Y29" i="9" s="1"/>
  <c r="X63" i="9"/>
  <c r="Y63" i="9" s="1"/>
  <c r="Y103" i="9"/>
  <c r="Y118" i="9"/>
  <c r="X131" i="9"/>
  <c r="X123" i="9"/>
  <c r="X185" i="9"/>
  <c r="X161" i="9"/>
  <c r="X153" i="9"/>
  <c r="X145" i="9"/>
  <c r="X195" i="9"/>
  <c r="X211" i="9"/>
  <c r="X203" i="9"/>
  <c r="X249" i="9"/>
  <c r="X241" i="9"/>
  <c r="X259" i="9"/>
  <c r="AT132" i="9"/>
  <c r="AU132" i="9" s="1"/>
  <c r="AL18" i="9"/>
  <c r="V22" i="9"/>
  <c r="AT22" i="9"/>
  <c r="AU22" i="9" s="1"/>
  <c r="AI48" i="9"/>
  <c r="AG58" i="9"/>
  <c r="AU55" i="9"/>
  <c r="AB81" i="9"/>
  <c r="AX81" i="9" s="1"/>
  <c r="Z79" i="9"/>
  <c r="AT79" i="9"/>
  <c r="AU79" i="9" s="1"/>
  <c r="AC105" i="9"/>
  <c r="AT203" i="9"/>
  <c r="AU203" i="9" s="1"/>
  <c r="AN232" i="9"/>
  <c r="Z231" i="9"/>
  <c r="AT231" i="9"/>
  <c r="AU231" i="9" s="1"/>
  <c r="Z241" i="9"/>
  <c r="AT241" i="9"/>
  <c r="AU241" i="9" s="1"/>
  <c r="X45" i="9"/>
  <c r="Y45" i="9" s="1"/>
  <c r="X62" i="9"/>
  <c r="Y62" i="9" s="1"/>
  <c r="X104" i="9"/>
  <c r="Y104" i="9" s="1"/>
  <c r="X108" i="9"/>
  <c r="Y122" i="9"/>
  <c r="Y144" i="9"/>
  <c r="Y210" i="9"/>
  <c r="AT168" i="9"/>
  <c r="AU168" i="9" s="1"/>
  <c r="AO30" i="9"/>
  <c r="V27" i="9"/>
  <c r="AK37" i="9"/>
  <c r="AL37" i="9"/>
  <c r="AJ48" i="9"/>
  <c r="AC81" i="9"/>
  <c r="AT80" i="9"/>
  <c r="AU80" i="9" s="1"/>
  <c r="AI88" i="9"/>
  <c r="AU120" i="9"/>
  <c r="AL187" i="9"/>
  <c r="V153" i="9"/>
  <c r="V173" i="9"/>
  <c r="AT173" i="9"/>
  <c r="AU173" i="9" s="1"/>
  <c r="Z205" i="9"/>
  <c r="AT205" i="9"/>
  <c r="AH254" i="9"/>
  <c r="AM260" i="9"/>
  <c r="X44" i="9"/>
  <c r="Y44" i="9" s="1"/>
  <c r="X69" i="9"/>
  <c r="Y69" i="9" s="1"/>
  <c r="X138" i="9"/>
  <c r="X122" i="9"/>
  <c r="X176" i="9"/>
  <c r="X168" i="9"/>
  <c r="X160" i="9"/>
  <c r="X152" i="9"/>
  <c r="X144" i="9"/>
  <c r="X210" i="9"/>
  <c r="X225" i="9"/>
  <c r="X217" i="9"/>
  <c r="AC18" i="9"/>
  <c r="V31" i="9"/>
  <c r="AU56" i="9"/>
  <c r="AV56" i="9"/>
  <c r="AD81" i="9"/>
  <c r="AT71" i="9"/>
  <c r="AU71" i="9" s="1"/>
  <c r="AJ88" i="9"/>
  <c r="AF139" i="9"/>
  <c r="AT122" i="9"/>
  <c r="AU122" i="9" s="1"/>
  <c r="AT155" i="9"/>
  <c r="AU155" i="9" s="1"/>
  <c r="AD213" i="9"/>
  <c r="AI254" i="9"/>
  <c r="AU242" i="9"/>
  <c r="X80" i="9"/>
  <c r="Y80" i="9" s="1"/>
  <c r="Y129" i="9"/>
  <c r="Y183" i="9"/>
  <c r="Y209" i="9"/>
  <c r="X216" i="9"/>
  <c r="Y224" i="9"/>
  <c r="X261" i="9"/>
  <c r="AI58" i="9"/>
  <c r="AT72" i="9"/>
  <c r="AU72" i="9" s="1"/>
  <c r="AN88" i="9"/>
  <c r="AT108" i="9"/>
  <c r="AU108" i="9" s="1"/>
  <c r="AT123" i="9"/>
  <c r="AU123" i="9" s="1"/>
  <c r="AN187" i="9"/>
  <c r="AT156" i="9"/>
  <c r="AU156" i="9" s="1"/>
  <c r="AU174" i="9"/>
  <c r="V176" i="9"/>
  <c r="Z192" i="9"/>
  <c r="AT192" i="9"/>
  <c r="AU192" i="9" s="1"/>
  <c r="AE213" i="9"/>
  <c r="Z206" i="9"/>
  <c r="AT206" i="9"/>
  <c r="AU206" i="9" s="1"/>
  <c r="Z216" i="9"/>
  <c r="Z265" i="9"/>
  <c r="AT265" i="9"/>
  <c r="AU265" i="9" s="1"/>
  <c r="Y109" i="9"/>
  <c r="X137" i="9"/>
  <c r="X129" i="9"/>
  <c r="X183" i="9"/>
  <c r="X175" i="9"/>
  <c r="X167" i="9"/>
  <c r="X159" i="9"/>
  <c r="X151" i="9"/>
  <c r="X143" i="9"/>
  <c r="X193" i="9"/>
  <c r="X209" i="9"/>
  <c r="Y216" i="9"/>
  <c r="X224" i="9"/>
  <c r="X247" i="9"/>
  <c r="X239" i="9"/>
  <c r="AT164" i="9"/>
  <c r="AU164" i="9" s="1"/>
  <c r="AF30" i="9"/>
  <c r="AJ58" i="9"/>
  <c r="V57" i="9"/>
  <c r="AT57" i="9"/>
  <c r="AU57" i="9" s="1"/>
  <c r="AO88" i="9"/>
  <c r="AK88" i="9"/>
  <c r="AF94" i="9"/>
  <c r="AH139" i="9"/>
  <c r="Z127" i="9"/>
  <c r="AT127" i="9"/>
  <c r="AU127" i="9" s="1"/>
  <c r="AU177" i="9"/>
  <c r="AF213" i="9"/>
  <c r="AT217" i="9"/>
  <c r="AU217" i="9" s="1"/>
  <c r="AC267" i="9"/>
  <c r="X24" i="9"/>
  <c r="Y24" i="9" s="1"/>
  <c r="X41" i="9"/>
  <c r="Y41" i="9" s="1"/>
  <c r="X110" i="9"/>
  <c r="Y182" i="9"/>
  <c r="X188" i="9"/>
  <c r="Y192" i="9"/>
  <c r="Y231" i="9"/>
  <c r="Y223" i="9"/>
  <c r="X235" i="9"/>
  <c r="Y246" i="9"/>
  <c r="Y238" i="9"/>
  <c r="X263" i="9"/>
  <c r="AT186" i="9"/>
  <c r="AU186" i="9" s="1"/>
  <c r="AF81" i="9"/>
  <c r="AL88" i="9"/>
  <c r="AJ105" i="9"/>
  <c r="AT128" i="9"/>
  <c r="AU128" i="9" s="1"/>
  <c r="V157" i="9"/>
  <c r="AT157" i="9"/>
  <c r="AU157" i="9" s="1"/>
  <c r="AU176" i="9"/>
  <c r="AD199" i="9"/>
  <c r="AD267" i="9"/>
  <c r="X23" i="9"/>
  <c r="Y23" i="9" s="1"/>
  <c r="X77" i="9"/>
  <c r="Y77" i="9" s="1"/>
  <c r="X136" i="9"/>
  <c r="X128" i="9"/>
  <c r="X120" i="9"/>
  <c r="X182" i="9"/>
  <c r="X174" i="9"/>
  <c r="X166" i="9"/>
  <c r="X158" i="9"/>
  <c r="X150" i="9"/>
  <c r="X192" i="9"/>
  <c r="X231" i="9"/>
  <c r="X223" i="9"/>
  <c r="X246" i="9"/>
  <c r="X238" i="9"/>
  <c r="AH30" i="9"/>
  <c r="AO48" i="9"/>
  <c r="V47" i="9"/>
  <c r="AN58" i="9"/>
  <c r="AT73" i="9"/>
  <c r="AU73" i="9" s="1"/>
  <c r="AT84" i="9"/>
  <c r="AM88" i="9"/>
  <c r="AJ139" i="9"/>
  <c r="AT143" i="9"/>
  <c r="AU143" i="9" s="1"/>
  <c r="AT160" i="9"/>
  <c r="AU160" i="9" s="1"/>
  <c r="AE199" i="9"/>
  <c r="AT197" i="9"/>
  <c r="AU197" i="9" s="1"/>
  <c r="Z210" i="9"/>
  <c r="AT210" i="9"/>
  <c r="AU210" i="9" s="1"/>
  <c r="AT220" i="9"/>
  <c r="AU220" i="9" s="1"/>
  <c r="Z249" i="9"/>
  <c r="AT249" i="9"/>
  <c r="AU249" i="9" s="1"/>
  <c r="Z259" i="9"/>
  <c r="AT259" i="9"/>
  <c r="AU259" i="9" s="1"/>
  <c r="AE267" i="9"/>
  <c r="Z266" i="9"/>
  <c r="X76" i="9"/>
  <c r="Y76" i="9" s="1"/>
  <c r="X111" i="9"/>
  <c r="Y127" i="9"/>
  <c r="Y181" i="9"/>
  <c r="Y191" i="9"/>
  <c r="Y253" i="9"/>
  <c r="Y245" i="9"/>
  <c r="Y237" i="9"/>
  <c r="Y266" i="9"/>
  <c r="AI30" i="9"/>
  <c r="AU47" i="9"/>
  <c r="AO58" i="9"/>
  <c r="AI81" i="9"/>
  <c r="AU84" i="9"/>
  <c r="AV97" i="9"/>
  <c r="AL105" i="9"/>
  <c r="AE115" i="9"/>
  <c r="Z111" i="9"/>
  <c r="AT111" i="9"/>
  <c r="AU111" i="9" s="1"/>
  <c r="AB187" i="9"/>
  <c r="AX187" i="9" s="1"/>
  <c r="AU144" i="9"/>
  <c r="AU158" i="9"/>
  <c r="AU179" i="9"/>
  <c r="AF199" i="9"/>
  <c r="AT211" i="9"/>
  <c r="AU211" i="9" s="1"/>
  <c r="AE232" i="9"/>
  <c r="AN254" i="9"/>
  <c r="AB267" i="9"/>
  <c r="AX267" i="9" s="1"/>
  <c r="X56" i="9"/>
  <c r="Y56" i="9" s="1"/>
  <c r="X75" i="9"/>
  <c r="Y75" i="9" s="1"/>
  <c r="Y111" i="9"/>
  <c r="X135" i="9"/>
  <c r="X127" i="9"/>
  <c r="X119" i="9"/>
  <c r="X181" i="9"/>
  <c r="X165" i="9"/>
  <c r="X149" i="9"/>
  <c r="X191" i="9"/>
  <c r="X207" i="9"/>
  <c r="X253" i="9"/>
  <c r="X245" i="9"/>
  <c r="X237" i="9"/>
  <c r="AE30" i="9"/>
  <c r="AJ81" i="9"/>
  <c r="AJ94" i="9"/>
  <c r="AF115" i="9"/>
  <c r="AT112" i="9"/>
  <c r="AU112" i="9" s="1"/>
  <c r="AT131" i="9"/>
  <c r="AU131" i="9" s="1"/>
  <c r="AT146" i="9"/>
  <c r="AU146" i="9" s="1"/>
  <c r="V161" i="9"/>
  <c r="Z161" i="9" s="1"/>
  <c r="AG199" i="9"/>
  <c r="AF232" i="9"/>
  <c r="AT221" i="9"/>
  <c r="AU221" i="9" s="1"/>
  <c r="Z250" i="9"/>
  <c r="AT250" i="9"/>
  <c r="AU250" i="9" s="1"/>
  <c r="X33" i="9"/>
  <c r="Y33" i="9" s="1"/>
  <c r="X112" i="9"/>
  <c r="X200" i="9"/>
  <c r="Y206" i="9"/>
  <c r="Y265" i="9"/>
  <c r="X36" i="9"/>
  <c r="Y36" i="9" s="1"/>
  <c r="X73" i="9"/>
  <c r="Y73" i="9" s="1"/>
  <c r="X134" i="9"/>
  <c r="X172" i="9"/>
  <c r="X164" i="9"/>
  <c r="X156" i="9"/>
  <c r="X148" i="9"/>
  <c r="X206" i="9"/>
  <c r="X229" i="9"/>
  <c r="X221" i="9"/>
  <c r="X265" i="9"/>
  <c r="AD187" i="9"/>
  <c r="AK30" i="9"/>
  <c r="AG30" i="9"/>
  <c r="V38" i="9"/>
  <c r="V52" i="9"/>
  <c r="Z61" i="9"/>
  <c r="AT62" i="9"/>
  <c r="AU62" i="9" s="1"/>
  <c r="AT63" i="9"/>
  <c r="AU63" i="9" s="1"/>
  <c r="AL81" i="9"/>
  <c r="AT76" i="9"/>
  <c r="AU76" i="9" s="1"/>
  <c r="AB88" i="9"/>
  <c r="AX88" i="9" s="1"/>
  <c r="AH115" i="9"/>
  <c r="V113" i="9"/>
  <c r="Y113" i="9" s="1"/>
  <c r="AN139" i="9"/>
  <c r="AT134" i="9"/>
  <c r="AU134" i="9" s="1"/>
  <c r="AL213" i="9"/>
  <c r="AH232" i="9"/>
  <c r="Z223" i="9"/>
  <c r="AT223" i="9"/>
  <c r="AU223" i="9" s="1"/>
  <c r="AT251" i="9"/>
  <c r="AU251" i="9" s="1"/>
  <c r="X16" i="9"/>
  <c r="Y16" i="9" s="1"/>
  <c r="X35" i="9"/>
  <c r="Y35" i="9" s="1"/>
  <c r="X72" i="9"/>
  <c r="Y72" i="9" s="1"/>
  <c r="X113" i="9"/>
  <c r="X142" i="9"/>
  <c r="Y179" i="9"/>
  <c r="X202" i="9"/>
  <c r="Y205" i="9"/>
  <c r="Y228" i="9"/>
  <c r="Y220" i="9"/>
  <c r="X255" i="9"/>
  <c r="AT147" i="9"/>
  <c r="AU147" i="9" s="1"/>
  <c r="AT52" i="9"/>
  <c r="AU52" i="9" s="1"/>
  <c r="AV63" i="9"/>
  <c r="AU86" i="9"/>
  <c r="AU135" i="9"/>
  <c r="AF187" i="9"/>
  <c r="V148" i="9"/>
  <c r="Z148" i="9" s="1"/>
  <c r="V165" i="9"/>
  <c r="Z183" i="9"/>
  <c r="AT183" i="9"/>
  <c r="AU183" i="9" s="1"/>
  <c r="AM213" i="9"/>
  <c r="AU253" i="9"/>
  <c r="X171" i="9"/>
  <c r="X163" i="9"/>
  <c r="X155" i="9"/>
  <c r="X147" i="9"/>
  <c r="X197" i="9"/>
  <c r="Y202" i="9"/>
  <c r="X205" i="9"/>
  <c r="X228" i="9"/>
  <c r="X220" i="9"/>
  <c r="X251" i="9"/>
  <c r="X243" i="9"/>
  <c r="Y186" i="9"/>
  <c r="Y196" i="9"/>
  <c r="Y227" i="9"/>
  <c r="Y219" i="9"/>
  <c r="Y250" i="9"/>
  <c r="Y242" i="9"/>
  <c r="X257" i="9"/>
  <c r="X270" i="9"/>
  <c r="AN18" i="9"/>
  <c r="AF37" i="9"/>
  <c r="AC48" i="9"/>
  <c r="AN81" i="9"/>
  <c r="AT77" i="9"/>
  <c r="AU77" i="9" s="1"/>
  <c r="AH88" i="9"/>
  <c r="AD88" i="9"/>
  <c r="V136" i="9"/>
  <c r="AV136" i="9" s="1"/>
  <c r="AT137" i="9"/>
  <c r="AU137" i="9" s="1"/>
  <c r="AT138" i="9"/>
  <c r="AU138" i="9" s="1"/>
  <c r="AU149" i="9"/>
  <c r="AT150" i="9"/>
  <c r="AU150" i="9" s="1"/>
  <c r="AU166" i="9"/>
  <c r="AL199" i="9"/>
  <c r="AT225" i="9"/>
  <c r="AU225" i="9" s="1"/>
  <c r="Z238" i="9"/>
  <c r="AT238" i="9"/>
  <c r="AU238" i="9" s="1"/>
  <c r="AH260" i="9"/>
  <c r="AL267" i="9"/>
  <c r="X13" i="9"/>
  <c r="Y13" i="9" s="1"/>
  <c r="X40" i="9"/>
  <c r="Y40" i="9" s="1"/>
  <c r="X132" i="9"/>
  <c r="X124" i="9"/>
  <c r="X186" i="9"/>
  <c r="X178" i="9"/>
  <c r="X170" i="9"/>
  <c r="X162" i="9"/>
  <c r="X154" i="9"/>
  <c r="X146" i="9"/>
  <c r="X196" i="9"/>
  <c r="X227" i="9"/>
  <c r="X219" i="9"/>
  <c r="X250" i="9"/>
  <c r="X242" i="9"/>
  <c r="U34" i="9"/>
  <c r="AM36" i="9"/>
  <c r="AM45" i="9"/>
  <c r="U42" i="9"/>
  <c r="U126" i="9"/>
  <c r="AQ126" i="9" s="1"/>
  <c r="AT16" i="9"/>
  <c r="AU16" i="9" s="1"/>
  <c r="U28" i="9"/>
  <c r="AQ28" i="9" s="1"/>
  <c r="V29" i="9"/>
  <c r="Z29" i="9" s="1"/>
  <c r="AT13" i="9"/>
  <c r="AU13" i="9" s="1"/>
  <c r="AV13" i="9"/>
  <c r="Z13" i="9"/>
  <c r="AM13" i="9"/>
  <c r="V24" i="9"/>
  <c r="Z24" i="9" s="1"/>
  <c r="V15" i="9"/>
  <c r="U17" i="9"/>
  <c r="AM23" i="9"/>
  <c r="AM41" i="9"/>
  <c r="AM54" i="9"/>
  <c r="AM58" i="9" s="1"/>
  <c r="AM267" i="9"/>
  <c r="U12" i="9"/>
  <c r="AM15" i="9"/>
  <c r="AM25" i="9"/>
  <c r="AM16" i="9"/>
  <c r="AM91" i="9"/>
  <c r="U26" i="9"/>
  <c r="U43" i="9"/>
  <c r="U51" i="9"/>
  <c r="V25" i="9"/>
  <c r="AU43" i="9"/>
  <c r="Z76" i="9"/>
  <c r="AV76" i="9"/>
  <c r="AV108" i="9"/>
  <c r="Z108" i="9"/>
  <c r="AW142" i="9"/>
  <c r="AT142" i="9"/>
  <c r="AU142" i="9" s="1"/>
  <c r="U14" i="9"/>
  <c r="AM14" i="9"/>
  <c r="AT21" i="9"/>
  <c r="AB48" i="9"/>
  <c r="AV64" i="9"/>
  <c r="AT64" i="9"/>
  <c r="AU64" i="9" s="1"/>
  <c r="Z64" i="9"/>
  <c r="AI18" i="9"/>
  <c r="V16" i="9"/>
  <c r="AB30" i="9"/>
  <c r="AJ30" i="9"/>
  <c r="AM24" i="9"/>
  <c r="AF48" i="9"/>
  <c r="V54" i="9"/>
  <c r="AE81" i="9"/>
  <c r="AM81" i="9"/>
  <c r="Z72" i="9"/>
  <c r="AV72" i="9"/>
  <c r="V91" i="9"/>
  <c r="AM92" i="9"/>
  <c r="U92" i="9"/>
  <c r="AU12" i="9"/>
  <c r="AU85" i="9"/>
  <c r="AX94" i="9"/>
  <c r="Z132" i="9"/>
  <c r="AV132" i="9"/>
  <c r="AD30" i="9"/>
  <c r="AL30" i="9"/>
  <c r="AH48" i="9"/>
  <c r="AV40" i="9"/>
  <c r="AG48" i="9"/>
  <c r="V46" i="9"/>
  <c r="AB58" i="9"/>
  <c r="AT61" i="9"/>
  <c r="AV77" i="9"/>
  <c r="Z77" i="9"/>
  <c r="AV86" i="9"/>
  <c r="Z86" i="9"/>
  <c r="AN30" i="9"/>
  <c r="AB37" i="9"/>
  <c r="AV41" i="9"/>
  <c r="Z41" i="9"/>
  <c r="AM64" i="9"/>
  <c r="AG81" i="9"/>
  <c r="AO81" i="9"/>
  <c r="AV73" i="9"/>
  <c r="Z73" i="9"/>
  <c r="AT78" i="9"/>
  <c r="AU78" i="9" s="1"/>
  <c r="V78" i="9"/>
  <c r="AT87" i="9"/>
  <c r="AU87" i="9" s="1"/>
  <c r="AX66" i="9"/>
  <c r="AV69" i="9"/>
  <c r="Z69" i="9"/>
  <c r="AT74" i="9"/>
  <c r="AU74" i="9" s="1"/>
  <c r="V74" i="9"/>
  <c r="U21" i="9"/>
  <c r="AM21" i="9"/>
  <c r="AD58" i="9"/>
  <c r="AL58" i="9"/>
  <c r="AT70" i="9"/>
  <c r="AU70" i="9" s="1"/>
  <c r="V70" i="9"/>
  <c r="AV84" i="9"/>
  <c r="Z84" i="9"/>
  <c r="AE37" i="9"/>
  <c r="AV35" i="9"/>
  <c r="AE58" i="9"/>
  <c r="Z80" i="9"/>
  <c r="AV80" i="9"/>
  <c r="AM29" i="9"/>
  <c r="AM35" i="9"/>
  <c r="AM40" i="9"/>
  <c r="AM46" i="9"/>
  <c r="AN94" i="9"/>
  <c r="AF105" i="9"/>
  <c r="AN105" i="9"/>
  <c r="Z104" i="9"/>
  <c r="AV104" i="9"/>
  <c r="AI115" i="9"/>
  <c r="AC139" i="9"/>
  <c r="AK139" i="9"/>
  <c r="Z119" i="9"/>
  <c r="AV119" i="9"/>
  <c r="AM125" i="9"/>
  <c r="AM139" i="9" s="1"/>
  <c r="U125" i="9"/>
  <c r="Z143" i="9"/>
  <c r="AV143" i="9"/>
  <c r="AV159" i="9"/>
  <c r="Z159" i="9"/>
  <c r="Z160" i="9"/>
  <c r="AV160" i="9"/>
  <c r="AG94" i="9"/>
  <c r="AO94" i="9"/>
  <c r="AB115" i="9"/>
  <c r="AJ115" i="9"/>
  <c r="Z112" i="9"/>
  <c r="AV112" i="9"/>
  <c r="AD139" i="9"/>
  <c r="AL139" i="9"/>
  <c r="AT152" i="9"/>
  <c r="AU152" i="9" s="1"/>
  <c r="AV171" i="9"/>
  <c r="Z171" i="9"/>
  <c r="Z172" i="9"/>
  <c r="AV172" i="9"/>
  <c r="AM44" i="9"/>
  <c r="AC115" i="9"/>
  <c r="AK115" i="9"/>
  <c r="AE139" i="9"/>
  <c r="Z128" i="9"/>
  <c r="AV128" i="9"/>
  <c r="AV146" i="9"/>
  <c r="Z146" i="9"/>
  <c r="AU151" i="9"/>
  <c r="AU170" i="9"/>
  <c r="AI105" i="9"/>
  <c r="AV120" i="9"/>
  <c r="Z120" i="9"/>
  <c r="AT121" i="9"/>
  <c r="AU121" i="9" s="1"/>
  <c r="V121" i="9"/>
  <c r="Y121" i="9" s="1"/>
  <c r="AV134" i="9"/>
  <c r="Z134" i="9"/>
  <c r="Z147" i="9"/>
  <c r="AV147" i="9"/>
  <c r="AV163" i="9"/>
  <c r="Z163" i="9"/>
  <c r="Z164" i="9"/>
  <c r="AV164" i="9"/>
  <c r="AT40" i="9"/>
  <c r="AU40" i="9" s="1"/>
  <c r="V45" i="9"/>
  <c r="V62" i="9"/>
  <c r="AT97" i="9"/>
  <c r="AT98" i="9" s="1"/>
  <c r="AU98" i="9" s="1"/>
  <c r="AT114" i="9"/>
  <c r="AU114" i="9" s="1"/>
  <c r="V114" i="9"/>
  <c r="Y114" i="9" s="1"/>
  <c r="AG139" i="9"/>
  <c r="AO139" i="9"/>
  <c r="Z122" i="9"/>
  <c r="AV155" i="9"/>
  <c r="Z155" i="9"/>
  <c r="AU162" i="9"/>
  <c r="AV175" i="9"/>
  <c r="Z175" i="9"/>
  <c r="AX98" i="9"/>
  <c r="Z123" i="9"/>
  <c r="AV123" i="9"/>
  <c r="AT130" i="9"/>
  <c r="AU130" i="9" s="1"/>
  <c r="V130" i="9"/>
  <c r="Y130" i="9" s="1"/>
  <c r="AV135" i="9"/>
  <c r="Z135" i="9"/>
  <c r="Z156" i="9"/>
  <c r="AV156" i="9"/>
  <c r="AD94" i="9"/>
  <c r="AL94" i="9"/>
  <c r="AU102" i="9"/>
  <c r="AT103" i="9"/>
  <c r="AU103" i="9" s="1"/>
  <c r="AI139" i="9"/>
  <c r="AT118" i="9"/>
  <c r="AU118" i="9" s="1"/>
  <c r="Z131" i="9"/>
  <c r="AV138" i="9"/>
  <c r="Z138" i="9"/>
  <c r="AV167" i="9"/>
  <c r="Z167" i="9"/>
  <c r="Z168" i="9"/>
  <c r="AV168" i="9"/>
  <c r="AT159" i="9"/>
  <c r="AU159" i="9" s="1"/>
  <c r="AT163" i="9"/>
  <c r="AU163" i="9" s="1"/>
  <c r="AT167" i="9"/>
  <c r="AU167" i="9" s="1"/>
  <c r="AT171" i="9"/>
  <c r="AU171" i="9" s="1"/>
  <c r="AT175" i="9"/>
  <c r="AU175" i="9" s="1"/>
  <c r="AT184" i="9"/>
  <c r="AU184" i="9" s="1"/>
  <c r="V184" i="9"/>
  <c r="Y184" i="9" s="1"/>
  <c r="V190" i="9"/>
  <c r="Y190" i="9" s="1"/>
  <c r="AI199" i="9"/>
  <c r="AT208" i="9"/>
  <c r="AU208" i="9" s="1"/>
  <c r="V208" i="9"/>
  <c r="Y208" i="9" s="1"/>
  <c r="AG232" i="9"/>
  <c r="AO232" i="9"/>
  <c r="AC254" i="9"/>
  <c r="AK254" i="9"/>
  <c r="AX260" i="9"/>
  <c r="AB139" i="9"/>
  <c r="AC187" i="9"/>
  <c r="AK187" i="9"/>
  <c r="V145" i="9"/>
  <c r="Y145" i="9" s="1"/>
  <c r="V149" i="9"/>
  <c r="Y149" i="9" s="1"/>
  <c r="Z150" i="9"/>
  <c r="V154" i="9"/>
  <c r="Y154" i="9" s="1"/>
  <c r="V158" i="9"/>
  <c r="Y158" i="9" s="1"/>
  <c r="V162" i="9"/>
  <c r="Y162" i="9" s="1"/>
  <c r="V166" i="9"/>
  <c r="Y166" i="9" s="1"/>
  <c r="V170" i="9"/>
  <c r="Y170" i="9" s="1"/>
  <c r="V174" i="9"/>
  <c r="Y174" i="9" s="1"/>
  <c r="V178" i="9"/>
  <c r="Y178" i="9" s="1"/>
  <c r="Z181" i="9"/>
  <c r="AT181" i="9"/>
  <c r="AU181" i="9" s="1"/>
  <c r="Z191" i="9"/>
  <c r="AT191" i="9"/>
  <c r="AU191" i="9" s="1"/>
  <c r="AC213" i="9"/>
  <c r="AK213" i="9"/>
  <c r="Z209" i="9"/>
  <c r="AT209" i="9"/>
  <c r="AU209" i="9" s="1"/>
  <c r="Z220" i="9"/>
  <c r="AT230" i="9"/>
  <c r="AU230" i="9" s="1"/>
  <c r="V230" i="9"/>
  <c r="Y230" i="9" s="1"/>
  <c r="AT248" i="9"/>
  <c r="AU248" i="9" s="1"/>
  <c r="V248" i="9"/>
  <c r="Y248" i="9" s="1"/>
  <c r="U102" i="9"/>
  <c r="AB105" i="9"/>
  <c r="V110" i="9"/>
  <c r="Y110" i="9" s="1"/>
  <c r="AV151" i="9"/>
  <c r="Z185" i="9"/>
  <c r="AT185" i="9"/>
  <c r="AU185" i="9" s="1"/>
  <c r="AC199" i="9"/>
  <c r="AK199" i="9"/>
  <c r="AT204" i="9"/>
  <c r="AU204" i="9" s="1"/>
  <c r="V204" i="9"/>
  <c r="Y204" i="9" s="1"/>
  <c r="AI232" i="9"/>
  <c r="AT216" i="9"/>
  <c r="AU216" i="9" s="1"/>
  <c r="AE254" i="9"/>
  <c r="AM254" i="9"/>
  <c r="AX254" i="9"/>
  <c r="AG260" i="9"/>
  <c r="AO260" i="9"/>
  <c r="AG267" i="9"/>
  <c r="AO267" i="9"/>
  <c r="AU270" i="9"/>
  <c r="AE187" i="9"/>
  <c r="AM187" i="9"/>
  <c r="AU178" i="9"/>
  <c r="AV221" i="9"/>
  <c r="Z221" i="9"/>
  <c r="AT226" i="9"/>
  <c r="AU226" i="9" s="1"/>
  <c r="V226" i="9"/>
  <c r="Y226" i="9" s="1"/>
  <c r="AT244" i="9"/>
  <c r="AU244" i="9" s="1"/>
  <c r="V244" i="9"/>
  <c r="Y244" i="9" s="1"/>
  <c r="AX271" i="9"/>
  <c r="Z129" i="9"/>
  <c r="V137" i="9"/>
  <c r="Y137" i="9" s="1"/>
  <c r="Z144" i="9"/>
  <c r="Z157" i="9"/>
  <c r="Z165" i="9"/>
  <c r="Z169" i="9"/>
  <c r="Z177" i="9"/>
  <c r="Z186" i="9"/>
  <c r="AT198" i="9"/>
  <c r="AU198" i="9" s="1"/>
  <c r="V198" i="9"/>
  <c r="Y198" i="9" s="1"/>
  <c r="AU205" i="9"/>
  <c r="AC232" i="9"/>
  <c r="AK232" i="9"/>
  <c r="AV217" i="9"/>
  <c r="Z217" i="9"/>
  <c r="Z227" i="9"/>
  <c r="AT227" i="9"/>
  <c r="AU227" i="9" s="1"/>
  <c r="AX232" i="9"/>
  <c r="AG254" i="9"/>
  <c r="AO254" i="9"/>
  <c r="Z245" i="9"/>
  <c r="AT245" i="9"/>
  <c r="AU245" i="9" s="1"/>
  <c r="AT257" i="9"/>
  <c r="AU257" i="9" s="1"/>
  <c r="AI260" i="9"/>
  <c r="AT263" i="9"/>
  <c r="AU263" i="9" s="1"/>
  <c r="AI267" i="9"/>
  <c r="AG187" i="9"/>
  <c r="AO187" i="9"/>
  <c r="AX199" i="9"/>
  <c r="AG213" i="9"/>
  <c r="AO213" i="9"/>
  <c r="AV211" i="9"/>
  <c r="Z211" i="9"/>
  <c r="AT222" i="9"/>
  <c r="AU222" i="9" s="1"/>
  <c r="V222" i="9"/>
  <c r="Y222" i="9" s="1"/>
  <c r="AT240" i="9"/>
  <c r="AU240" i="9" s="1"/>
  <c r="V240" i="9"/>
  <c r="Y240" i="9" s="1"/>
  <c r="AT258" i="9"/>
  <c r="AU258" i="9" s="1"/>
  <c r="V258" i="9"/>
  <c r="Y258" i="9" s="1"/>
  <c r="AT264" i="9"/>
  <c r="AU264" i="9" s="1"/>
  <c r="V264" i="9"/>
  <c r="Y264" i="9" s="1"/>
  <c r="AH187" i="9"/>
  <c r="AT194" i="9"/>
  <c r="AU194" i="9" s="1"/>
  <c r="V194" i="9"/>
  <c r="Y194" i="9" s="1"/>
  <c r="AT218" i="9"/>
  <c r="V218" i="9"/>
  <c r="Y218" i="9" s="1"/>
  <c r="AT235" i="9"/>
  <c r="AU235" i="9" s="1"/>
  <c r="AI187" i="9"/>
  <c r="AT180" i="9"/>
  <c r="AU180" i="9" s="1"/>
  <c r="V180" i="9"/>
  <c r="Y180" i="9" s="1"/>
  <c r="Z195" i="9"/>
  <c r="AT195" i="9"/>
  <c r="AU195" i="9" s="1"/>
  <c r="Z202" i="9"/>
  <c r="AI213" i="9"/>
  <c r="AT202" i="9"/>
  <c r="AT212" i="9"/>
  <c r="AU212" i="9" s="1"/>
  <c r="V212" i="9"/>
  <c r="Y212" i="9" s="1"/>
  <c r="Z219" i="9"/>
  <c r="AT219" i="9"/>
  <c r="AU219" i="9" s="1"/>
  <c r="AT236" i="9"/>
  <c r="AU236" i="9" s="1"/>
  <c r="V236" i="9"/>
  <c r="Y236" i="9" s="1"/>
  <c r="AT252" i="9"/>
  <c r="AU252" i="9" s="1"/>
  <c r="V252" i="9"/>
  <c r="Y252" i="9" s="1"/>
  <c r="V193" i="9"/>
  <c r="Y193" i="9" s="1"/>
  <c r="V197" i="9"/>
  <c r="Y197" i="9" s="1"/>
  <c r="V203" i="9"/>
  <c r="Y203" i="9" s="1"/>
  <c r="V207" i="9"/>
  <c r="Y207" i="9" s="1"/>
  <c r="V225" i="9"/>
  <c r="Y225" i="9" s="1"/>
  <c r="V229" i="9"/>
  <c r="Y229" i="9" s="1"/>
  <c r="V235" i="9"/>
  <c r="Y235" i="9" s="1"/>
  <c r="V239" i="9"/>
  <c r="Y239" i="9" s="1"/>
  <c r="V243" i="9"/>
  <c r="Y243" i="9" s="1"/>
  <c r="V247" i="9"/>
  <c r="Y247" i="9" s="1"/>
  <c r="V251" i="9"/>
  <c r="Y251" i="9" s="1"/>
  <c r="V257" i="9"/>
  <c r="Y257" i="9" s="1"/>
  <c r="V263" i="9"/>
  <c r="Y263" i="9" s="1"/>
  <c r="V270" i="9"/>
  <c r="Y270" i="9" s="1"/>
  <c r="AV17" i="10" l="1"/>
  <c r="AU277" i="10"/>
  <c r="AU278" i="10" s="1"/>
  <c r="AU280" i="10"/>
  <c r="AV36" i="9"/>
  <c r="V133" i="9"/>
  <c r="Y133" i="9" s="1"/>
  <c r="AU126" i="10"/>
  <c r="AU139" i="10" s="1"/>
  <c r="AT126" i="10"/>
  <c r="AU133" i="10"/>
  <c r="AT133" i="10"/>
  <c r="AR48" i="10"/>
  <c r="AT45" i="10"/>
  <c r="AT48" i="10" s="1"/>
  <c r="V45" i="10"/>
  <c r="AV35" i="10"/>
  <c r="AV25" i="10"/>
  <c r="AW43" i="10"/>
  <c r="AV191" i="10"/>
  <c r="AV267" i="10"/>
  <c r="AX267" i="10" s="1"/>
  <c r="AT88" i="10"/>
  <c r="AU84" i="10"/>
  <c r="AV104" i="10"/>
  <c r="AV143" i="10"/>
  <c r="Z23" i="9"/>
  <c r="AV36" i="10"/>
  <c r="V23" i="10"/>
  <c r="AV28" i="10"/>
  <c r="AT271" i="10"/>
  <c r="AX271" i="10" s="1"/>
  <c r="AT94" i="10"/>
  <c r="AU91" i="10"/>
  <c r="AV34" i="10"/>
  <c r="AV16" i="10"/>
  <c r="AV14" i="10"/>
  <c r="X133" i="9"/>
  <c r="AT254" i="10"/>
  <c r="AT199" i="10"/>
  <c r="AT232" i="10"/>
  <c r="V26" i="10"/>
  <c r="AW40" i="10"/>
  <c r="AT54" i="9"/>
  <c r="AU54" i="9" s="1"/>
  <c r="AW35" i="10"/>
  <c r="AR139" i="10"/>
  <c r="Z44" i="9"/>
  <c r="AU45" i="10"/>
  <c r="V12" i="10"/>
  <c r="X26" i="9"/>
  <c r="Y26" i="9" s="1"/>
  <c r="AQ26" i="9"/>
  <c r="AQ30" i="9" s="1"/>
  <c r="V16" i="10"/>
  <c r="X125" i="9"/>
  <c r="AQ125" i="9"/>
  <c r="AQ139" i="9" s="1"/>
  <c r="X14" i="9"/>
  <c r="Y14" i="9" s="1"/>
  <c r="AQ14" i="9"/>
  <c r="V34" i="9"/>
  <c r="Z34" i="9" s="1"/>
  <c r="AQ34" i="9"/>
  <c r="AQ37" i="9" s="1"/>
  <c r="V133" i="10"/>
  <c r="AQ48" i="9"/>
  <c r="X17" i="9"/>
  <c r="Y17" i="9" s="1"/>
  <c r="AQ17" i="9"/>
  <c r="AT17" i="9" s="1"/>
  <c r="AU17" i="9" s="1"/>
  <c r="AU115" i="10"/>
  <c r="AX115" i="10" s="1"/>
  <c r="AU187" i="10"/>
  <c r="AX187" i="10" s="1"/>
  <c r="AU232" i="10"/>
  <c r="AX232" i="10" s="1"/>
  <c r="Y104" i="10"/>
  <c r="Z104" i="10"/>
  <c r="AA104" i="10" s="1"/>
  <c r="AU88" i="10"/>
  <c r="AX88" i="10" s="1"/>
  <c r="AU26" i="10"/>
  <c r="AV26" i="10" s="1"/>
  <c r="AU29" i="10"/>
  <c r="AV29" i="10" s="1"/>
  <c r="AU37" i="10"/>
  <c r="AW51" i="10"/>
  <c r="AT37" i="10"/>
  <c r="AT30" i="10"/>
  <c r="AT187" i="10"/>
  <c r="AT18" i="10"/>
  <c r="AT58" i="10"/>
  <c r="Z110" i="10"/>
  <c r="AA110" i="10" s="1"/>
  <c r="Y110" i="10"/>
  <c r="V36" i="10"/>
  <c r="AW28" i="10"/>
  <c r="V54" i="10"/>
  <c r="AW54" i="10"/>
  <c r="V34" i="10"/>
  <c r="AN275" i="10"/>
  <c r="AW15" i="10"/>
  <c r="V15" i="10"/>
  <c r="AX254" i="10"/>
  <c r="AU15" i="10"/>
  <c r="AU18" i="10" s="1"/>
  <c r="AX260" i="10"/>
  <c r="AU81" i="10"/>
  <c r="AW29" i="10"/>
  <c r="V29" i="10"/>
  <c r="AU66" i="10"/>
  <c r="AU199" i="10"/>
  <c r="AW126" i="10"/>
  <c r="V126" i="10"/>
  <c r="V25" i="10"/>
  <c r="AW25" i="10"/>
  <c r="AU213" i="10"/>
  <c r="AU58" i="10"/>
  <c r="AW46" i="10"/>
  <c r="V46" i="10"/>
  <c r="AV87" i="9"/>
  <c r="AV152" i="9"/>
  <c r="Z152" i="9"/>
  <c r="Z124" i="9"/>
  <c r="Y124" i="9"/>
  <c r="AT267" i="9"/>
  <c r="AU267" i="9" s="1"/>
  <c r="Z71" i="9"/>
  <c r="AU97" i="9"/>
  <c r="Z113" i="9"/>
  <c r="AV113" i="9"/>
  <c r="AV142" i="9"/>
  <c r="Z87" i="9"/>
  <c r="AT105" i="9"/>
  <c r="AU105" i="9" s="1"/>
  <c r="AW105" i="9" s="1"/>
  <c r="Y142" i="9"/>
  <c r="AV173" i="9"/>
  <c r="Y173" i="9"/>
  <c r="Z151" i="9"/>
  <c r="Y151" i="9"/>
  <c r="Z47" i="9"/>
  <c r="AV47" i="9"/>
  <c r="AV153" i="9"/>
  <c r="Y153" i="9"/>
  <c r="V126" i="9"/>
  <c r="Y126" i="9" s="1"/>
  <c r="X126" i="9"/>
  <c r="Z173" i="9"/>
  <c r="V92" i="9"/>
  <c r="AV92" i="9" s="1"/>
  <c r="X92" i="9"/>
  <c r="Y92" i="9" s="1"/>
  <c r="V42" i="9"/>
  <c r="X42" i="9"/>
  <c r="Y42" i="9" s="1"/>
  <c r="X93" i="9"/>
  <c r="Y93" i="9" s="1"/>
  <c r="AV93" i="9"/>
  <c r="V28" i="9"/>
  <c r="AV28" i="9" s="1"/>
  <c r="X28" i="9"/>
  <c r="Y28" i="9" s="1"/>
  <c r="V102" i="9"/>
  <c r="AV102" i="9" s="1"/>
  <c r="X102" i="9"/>
  <c r="Y102" i="9" s="1"/>
  <c r="V21" i="9"/>
  <c r="Z21" i="9" s="1"/>
  <c r="X21" i="9"/>
  <c r="Y21" i="9" s="1"/>
  <c r="Z136" i="9"/>
  <c r="Y136" i="9"/>
  <c r="AV91" i="9"/>
  <c r="X91" i="9"/>
  <c r="Y91" i="9" s="1"/>
  <c r="AV169" i="9"/>
  <c r="Y169" i="9"/>
  <c r="X34" i="9"/>
  <c r="Y34" i="9" s="1"/>
  <c r="AV157" i="9"/>
  <c r="Y157" i="9"/>
  <c r="AV150" i="9"/>
  <c r="Y150" i="9"/>
  <c r="V51" i="9"/>
  <c r="AV51" i="9" s="1"/>
  <c r="X51" i="9"/>
  <c r="Y51" i="9" s="1"/>
  <c r="AV165" i="9"/>
  <c r="Y165" i="9"/>
  <c r="AV161" i="9"/>
  <c r="Y161" i="9"/>
  <c r="Z22" i="9"/>
  <c r="AV22" i="9"/>
  <c r="Z153" i="9"/>
  <c r="V43" i="9"/>
  <c r="AV43" i="9" s="1"/>
  <c r="X43" i="9"/>
  <c r="Y43" i="9" s="1"/>
  <c r="AV148" i="9"/>
  <c r="Y148" i="9"/>
  <c r="AV176" i="9"/>
  <c r="Z176" i="9"/>
  <c r="Y176" i="9"/>
  <c r="AT28" i="9"/>
  <c r="AU28" i="9" s="1"/>
  <c r="AC273" i="9"/>
  <c r="Z57" i="9"/>
  <c r="AV57" i="9"/>
  <c r="AV27" i="9"/>
  <c r="Z27" i="9"/>
  <c r="AV52" i="9"/>
  <c r="Z52" i="9"/>
  <c r="V12" i="9"/>
  <c r="Z12" i="9" s="1"/>
  <c r="X12" i="9"/>
  <c r="Y12" i="9" s="1"/>
  <c r="AT126" i="9"/>
  <c r="AU126" i="9" s="1"/>
  <c r="AM37" i="9"/>
  <c r="AV24" i="9"/>
  <c r="AV29" i="9"/>
  <c r="AM94" i="9"/>
  <c r="AN273" i="9"/>
  <c r="AJ273" i="9"/>
  <c r="AL273" i="9"/>
  <c r="V26" i="9"/>
  <c r="AD273" i="9"/>
  <c r="AK273" i="9"/>
  <c r="AM30" i="9"/>
  <c r="AG273" i="9"/>
  <c r="AT274" i="9"/>
  <c r="AT275" i="9" s="1"/>
  <c r="AT276" i="9" s="1"/>
  <c r="AT277" i="9" s="1"/>
  <c r="AO273" i="9"/>
  <c r="V17" i="9"/>
  <c r="AH273" i="9"/>
  <c r="AE273" i="9"/>
  <c r="AF273" i="9"/>
  <c r="AM18" i="9"/>
  <c r="AV15" i="9"/>
  <c r="Z15" i="9"/>
  <c r="AV257" i="9"/>
  <c r="Z257" i="9"/>
  <c r="AV207" i="9"/>
  <c r="Z207" i="9"/>
  <c r="AU218" i="9"/>
  <c r="AT232" i="9"/>
  <c r="AV166" i="9"/>
  <c r="Z166" i="9"/>
  <c r="AT190" i="9"/>
  <c r="Z45" i="9"/>
  <c r="AV45" i="9"/>
  <c r="V125" i="9"/>
  <c r="Y125" i="9" s="1"/>
  <c r="AT81" i="9"/>
  <c r="AT88" i="9"/>
  <c r="AX30" i="9"/>
  <c r="AV251" i="9"/>
  <c r="Z251" i="9"/>
  <c r="AV203" i="9"/>
  <c r="Z203" i="9"/>
  <c r="AV194" i="9"/>
  <c r="Z194" i="9"/>
  <c r="AV240" i="9"/>
  <c r="Z240" i="9"/>
  <c r="AV198" i="9"/>
  <c r="Z198" i="9"/>
  <c r="AV110" i="9"/>
  <c r="Z110" i="9"/>
  <c r="AV230" i="9"/>
  <c r="Z230" i="9"/>
  <c r="AV162" i="9"/>
  <c r="Z162" i="9"/>
  <c r="AV184" i="9"/>
  <c r="Z184" i="9"/>
  <c r="AV114" i="9"/>
  <c r="Z114" i="9"/>
  <c r="AV70" i="9"/>
  <c r="Z70" i="9"/>
  <c r="AX37" i="9"/>
  <c r="AT66" i="9"/>
  <c r="AU61" i="9"/>
  <c r="Z16" i="9"/>
  <c r="AV16" i="9"/>
  <c r="AV247" i="9"/>
  <c r="Z247" i="9"/>
  <c r="AV197" i="9"/>
  <c r="Z197" i="9"/>
  <c r="AV212" i="9"/>
  <c r="Z212" i="9"/>
  <c r="AV180" i="9"/>
  <c r="Z180" i="9"/>
  <c r="AV158" i="9"/>
  <c r="Z158" i="9"/>
  <c r="AX139" i="9"/>
  <c r="AV121" i="9"/>
  <c r="Z121" i="9"/>
  <c r="AT51" i="9"/>
  <c r="AI273" i="9"/>
  <c r="AV243" i="9"/>
  <c r="Z243" i="9"/>
  <c r="AV193" i="9"/>
  <c r="Z193" i="9"/>
  <c r="AV222" i="9"/>
  <c r="Z222" i="9"/>
  <c r="AT260" i="9"/>
  <c r="AV154" i="9"/>
  <c r="Z154" i="9"/>
  <c r="AV208" i="9"/>
  <c r="Z208" i="9"/>
  <c r="AX58" i="9"/>
  <c r="AV25" i="9"/>
  <c r="Z25" i="9"/>
  <c r="AV239" i="9"/>
  <c r="Z239" i="9"/>
  <c r="AV252" i="9"/>
  <c r="Z252" i="9"/>
  <c r="AT213" i="9"/>
  <c r="AU202" i="9"/>
  <c r="AV244" i="9"/>
  <c r="Z244" i="9"/>
  <c r="AX105" i="9"/>
  <c r="AM48" i="9"/>
  <c r="Z46" i="9"/>
  <c r="AV46" i="9"/>
  <c r="V14" i="9"/>
  <c r="AV235" i="9"/>
  <c r="Z235" i="9"/>
  <c r="AV264" i="9"/>
  <c r="Z264" i="9"/>
  <c r="Z137" i="9"/>
  <c r="AV137" i="9"/>
  <c r="AV178" i="9"/>
  <c r="Z178" i="9"/>
  <c r="AV149" i="9"/>
  <c r="Z149" i="9"/>
  <c r="AW98" i="9"/>
  <c r="AX115" i="9"/>
  <c r="AV78" i="9"/>
  <c r="Z78" i="9"/>
  <c r="AT33" i="9"/>
  <c r="AV270" i="9"/>
  <c r="Z270" i="9"/>
  <c r="AV229" i="9"/>
  <c r="Z229" i="9"/>
  <c r="AV236" i="9"/>
  <c r="Z236" i="9"/>
  <c r="AT254" i="9"/>
  <c r="Z133" i="9"/>
  <c r="AV133" i="9"/>
  <c r="AV226" i="9"/>
  <c r="Z226" i="9"/>
  <c r="AV204" i="9"/>
  <c r="Z204" i="9"/>
  <c r="AV174" i="9"/>
  <c r="Z174" i="9"/>
  <c r="AV145" i="9"/>
  <c r="Z145" i="9"/>
  <c r="AV130" i="9"/>
  <c r="Z130" i="9"/>
  <c r="AV74" i="9"/>
  <c r="Z74" i="9"/>
  <c r="AV54" i="9"/>
  <c r="Z54" i="9"/>
  <c r="AX48" i="9"/>
  <c r="AV263" i="9"/>
  <c r="Z263" i="9"/>
  <c r="AV225" i="9"/>
  <c r="Z225" i="9"/>
  <c r="AV218" i="9"/>
  <c r="Z218" i="9"/>
  <c r="AV258" i="9"/>
  <c r="Z258" i="9"/>
  <c r="AT271" i="9"/>
  <c r="AV248" i="9"/>
  <c r="Z248" i="9"/>
  <c r="AV170" i="9"/>
  <c r="Z170" i="9"/>
  <c r="AV190" i="9"/>
  <c r="Z190" i="9"/>
  <c r="Z62" i="9"/>
  <c r="AV62" i="9"/>
  <c r="AT41" i="9"/>
  <c r="AU41" i="9" s="1"/>
  <c r="AT115" i="9"/>
  <c r="AU115" i="9" s="1"/>
  <c r="AT91" i="9"/>
  <c r="AU21" i="9"/>
  <c r="AT187" i="9"/>
  <c r="AN278" i="1"/>
  <c r="AM61" i="1"/>
  <c r="AO117" i="1"/>
  <c r="AO116" i="1"/>
  <c r="AO83" i="1"/>
  <c r="AO82" i="1"/>
  <c r="AO67" i="1"/>
  <c r="AO60" i="1"/>
  <c r="AO59" i="1"/>
  <c r="AO50" i="1"/>
  <c r="AO49" i="1"/>
  <c r="AO39" i="1"/>
  <c r="AO38" i="1"/>
  <c r="AO20" i="1"/>
  <c r="AO19" i="1"/>
  <c r="AN269" i="1"/>
  <c r="AO269" i="1" s="1"/>
  <c r="AN268" i="1"/>
  <c r="AO268" i="1" s="1"/>
  <c r="AN262" i="1"/>
  <c r="AO262" i="1" s="1"/>
  <c r="AN261" i="1"/>
  <c r="AO261" i="1" s="1"/>
  <c r="AN256" i="1"/>
  <c r="AO256" i="1" s="1"/>
  <c r="AN255" i="1"/>
  <c r="AO255" i="1" s="1"/>
  <c r="AN234" i="1"/>
  <c r="AO234" i="1" s="1"/>
  <c r="AN233" i="1"/>
  <c r="AO233" i="1" s="1"/>
  <c r="AN215" i="1"/>
  <c r="AO215" i="1" s="1"/>
  <c r="AN214" i="1"/>
  <c r="AO214" i="1" s="1"/>
  <c r="AN201" i="1"/>
  <c r="AO201" i="1" s="1"/>
  <c r="AN200" i="1"/>
  <c r="AO200" i="1" s="1"/>
  <c r="AN189" i="1"/>
  <c r="AO189" i="1" s="1"/>
  <c r="AN188" i="1"/>
  <c r="AO188" i="1" s="1"/>
  <c r="AN141" i="1"/>
  <c r="AO141" i="1" s="1"/>
  <c r="AN140" i="1"/>
  <c r="AO140" i="1" s="1"/>
  <c r="AN101" i="1"/>
  <c r="AO101" i="1" s="1"/>
  <c r="AN96" i="1"/>
  <c r="AN90" i="1"/>
  <c r="AN285" i="1"/>
  <c r="AN286" i="1"/>
  <c r="AN282" i="1"/>
  <c r="S152" i="1"/>
  <c r="AL152" i="1" s="1"/>
  <c r="S150" i="1"/>
  <c r="AL150" i="1" s="1"/>
  <c r="T117" i="1"/>
  <c r="U117" i="1" s="1"/>
  <c r="AL103" i="1"/>
  <c r="T103" i="1"/>
  <c r="V101" i="1"/>
  <c r="X56" i="1"/>
  <c r="X40" i="1"/>
  <c r="T33" i="1"/>
  <c r="AL270" i="1"/>
  <c r="AL271" i="1" s="1"/>
  <c r="AK270" i="1"/>
  <c r="AK271" i="1" s="1"/>
  <c r="AJ270" i="1"/>
  <c r="AJ271" i="1" s="1"/>
  <c r="AI270" i="1"/>
  <c r="AI271" i="1" s="1"/>
  <c r="AH270" i="1"/>
  <c r="AH271" i="1" s="1"/>
  <c r="AG270" i="1"/>
  <c r="AG271" i="1" s="1"/>
  <c r="AF270" i="1"/>
  <c r="AF271" i="1" s="1"/>
  <c r="AE270" i="1"/>
  <c r="AE271" i="1" s="1"/>
  <c r="AD270" i="1"/>
  <c r="AD271" i="1" s="1"/>
  <c r="AC270" i="1"/>
  <c r="AC271" i="1" s="1"/>
  <c r="AB270" i="1"/>
  <c r="AB271" i="1" s="1"/>
  <c r="AA270" i="1"/>
  <c r="AA271" i="1" s="1"/>
  <c r="Z270" i="1"/>
  <c r="Z271" i="1" s="1"/>
  <c r="Y270" i="1"/>
  <c r="Y271" i="1" s="1"/>
  <c r="X270" i="1"/>
  <c r="X271" i="1" s="1"/>
  <c r="AR271" i="1" s="1"/>
  <c r="T270" i="1"/>
  <c r="U270" i="1" s="1"/>
  <c r="AL266" i="1"/>
  <c r="AK266" i="1"/>
  <c r="AJ266" i="1"/>
  <c r="AH266" i="1"/>
  <c r="AG266" i="1"/>
  <c r="AF266" i="1"/>
  <c r="AE266" i="1"/>
  <c r="AD266" i="1"/>
  <c r="AC266" i="1"/>
  <c r="AB266" i="1"/>
  <c r="AA266" i="1"/>
  <c r="Z266" i="1"/>
  <c r="Y266" i="1"/>
  <c r="X266" i="1"/>
  <c r="P266" i="1"/>
  <c r="AL265" i="1"/>
  <c r="AK265" i="1"/>
  <c r="AJ265" i="1"/>
  <c r="AI265" i="1"/>
  <c r="AH265" i="1"/>
  <c r="AG265" i="1"/>
  <c r="AF265" i="1"/>
  <c r="AE265" i="1"/>
  <c r="AD265" i="1"/>
  <c r="AC265" i="1"/>
  <c r="AB265" i="1"/>
  <c r="AA265" i="1"/>
  <c r="Z265" i="1"/>
  <c r="Y265" i="1"/>
  <c r="X265" i="1"/>
  <c r="T265" i="1"/>
  <c r="AM265" i="1" s="1"/>
  <c r="AL264" i="1"/>
  <c r="AK264" i="1"/>
  <c r="AJ264" i="1"/>
  <c r="AI264" i="1"/>
  <c r="AH264" i="1"/>
  <c r="AG264" i="1"/>
  <c r="AF264" i="1"/>
  <c r="AE264" i="1"/>
  <c r="AD264" i="1"/>
  <c r="AC264" i="1"/>
  <c r="AB264" i="1"/>
  <c r="AA264" i="1"/>
  <c r="Z264" i="1"/>
  <c r="Y264" i="1"/>
  <c r="X264" i="1"/>
  <c r="T264" i="1"/>
  <c r="U264" i="1" s="1"/>
  <c r="AL263" i="1"/>
  <c r="AK263" i="1"/>
  <c r="AJ263" i="1"/>
  <c r="AI263" i="1"/>
  <c r="AH263" i="1"/>
  <c r="AG263" i="1"/>
  <c r="AF263" i="1"/>
  <c r="AE263" i="1"/>
  <c r="AD263" i="1"/>
  <c r="AC263" i="1"/>
  <c r="AB263" i="1"/>
  <c r="AA263" i="1"/>
  <c r="Z263" i="1"/>
  <c r="Y263" i="1"/>
  <c r="X263" i="1"/>
  <c r="T263" i="1"/>
  <c r="U263" i="1" s="1"/>
  <c r="T262" i="1"/>
  <c r="U262" i="1" s="1"/>
  <c r="T261" i="1"/>
  <c r="U261" i="1" s="1"/>
  <c r="T260" i="1"/>
  <c r="U260" i="1" s="1"/>
  <c r="AL259" i="1"/>
  <c r="AK259" i="1"/>
  <c r="AJ259" i="1"/>
  <c r="AI259" i="1"/>
  <c r="AH259" i="1"/>
  <c r="AG259" i="1"/>
  <c r="AF259" i="1"/>
  <c r="AE259" i="1"/>
  <c r="AD259" i="1"/>
  <c r="AC259" i="1"/>
  <c r="AB259" i="1"/>
  <c r="AA259" i="1"/>
  <c r="Z259" i="1"/>
  <c r="Y259" i="1"/>
  <c r="X259" i="1"/>
  <c r="T259" i="1"/>
  <c r="AM259" i="1" s="1"/>
  <c r="AL258" i="1"/>
  <c r="AK258" i="1"/>
  <c r="AJ258" i="1"/>
  <c r="AI258" i="1"/>
  <c r="AH258" i="1"/>
  <c r="AG258" i="1"/>
  <c r="AF258" i="1"/>
  <c r="AE258" i="1"/>
  <c r="AD258" i="1"/>
  <c r="AC258" i="1"/>
  <c r="AB258" i="1"/>
  <c r="AA258" i="1"/>
  <c r="Z258" i="1"/>
  <c r="Y258" i="1"/>
  <c r="X258" i="1"/>
  <c r="T258" i="1"/>
  <c r="AL257" i="1"/>
  <c r="AK257" i="1"/>
  <c r="AJ257" i="1"/>
  <c r="AI257" i="1"/>
  <c r="AH257" i="1"/>
  <c r="AG257" i="1"/>
  <c r="AF257" i="1"/>
  <c r="AE257" i="1"/>
  <c r="AD257" i="1"/>
  <c r="AC257" i="1"/>
  <c r="AB257" i="1"/>
  <c r="AA257" i="1"/>
  <c r="Z257" i="1"/>
  <c r="Y257" i="1"/>
  <c r="Y260" i="1" s="1"/>
  <c r="X257" i="1"/>
  <c r="T257" i="1"/>
  <c r="U257" i="1" s="1"/>
  <c r="AP257" i="1" s="1"/>
  <c r="T256" i="1"/>
  <c r="U256" i="1" s="1"/>
  <c r="T255" i="1"/>
  <c r="U255" i="1" s="1"/>
  <c r="T254" i="1"/>
  <c r="U254" i="1" s="1"/>
  <c r="AL253" i="1"/>
  <c r="AK253" i="1"/>
  <c r="AJ253" i="1"/>
  <c r="AI253" i="1"/>
  <c r="AH253" i="1"/>
  <c r="AG253" i="1"/>
  <c r="AF253" i="1"/>
  <c r="AE253" i="1"/>
  <c r="AD253" i="1"/>
  <c r="AC253" i="1"/>
  <c r="AB253" i="1"/>
  <c r="AA253" i="1"/>
  <c r="Z253" i="1"/>
  <c r="Y253" i="1"/>
  <c r="X253" i="1"/>
  <c r="T253" i="1"/>
  <c r="AM253" i="1" s="1"/>
  <c r="AL252" i="1"/>
  <c r="AK252" i="1"/>
  <c r="AJ252" i="1"/>
  <c r="AI252" i="1"/>
  <c r="AH252" i="1"/>
  <c r="AG252" i="1"/>
  <c r="AF252" i="1"/>
  <c r="AE252" i="1"/>
  <c r="AD252" i="1"/>
  <c r="AC252" i="1"/>
  <c r="AB252" i="1"/>
  <c r="AA252" i="1"/>
  <c r="Z252" i="1"/>
  <c r="Y252" i="1"/>
  <c r="X252" i="1"/>
  <c r="T252" i="1"/>
  <c r="AM252" i="1" s="1"/>
  <c r="AL251" i="1"/>
  <c r="AK251" i="1"/>
  <c r="AJ251" i="1"/>
  <c r="AI251" i="1"/>
  <c r="AH251" i="1"/>
  <c r="AG251" i="1"/>
  <c r="AF251" i="1"/>
  <c r="AE251" i="1"/>
  <c r="AD251" i="1"/>
  <c r="AC251" i="1"/>
  <c r="AB251" i="1"/>
  <c r="AA251" i="1"/>
  <c r="Z251" i="1"/>
  <c r="Y251" i="1"/>
  <c r="X251" i="1"/>
  <c r="T251" i="1"/>
  <c r="AM251" i="1" s="1"/>
  <c r="AL250" i="1"/>
  <c r="AK250" i="1"/>
  <c r="AJ250" i="1"/>
  <c r="AI250" i="1"/>
  <c r="AH250" i="1"/>
  <c r="AG250" i="1"/>
  <c r="AF250" i="1"/>
  <c r="AE250" i="1"/>
  <c r="AD250" i="1"/>
  <c r="AC250" i="1"/>
  <c r="AB250" i="1"/>
  <c r="AA250" i="1"/>
  <c r="Z250" i="1"/>
  <c r="Y250" i="1"/>
  <c r="X250" i="1"/>
  <c r="T250" i="1"/>
  <c r="U250" i="1" s="1"/>
  <c r="V250" i="1" s="1"/>
  <c r="AL249" i="1"/>
  <c r="AK249" i="1"/>
  <c r="AJ249" i="1"/>
  <c r="AI249" i="1"/>
  <c r="AH249" i="1"/>
  <c r="AG249" i="1"/>
  <c r="AF249" i="1"/>
  <c r="AE249" i="1"/>
  <c r="AD249" i="1"/>
  <c r="AC249" i="1"/>
  <c r="AB249" i="1"/>
  <c r="AA249" i="1"/>
  <c r="Z249" i="1"/>
  <c r="Y249" i="1"/>
  <c r="X249" i="1"/>
  <c r="T249" i="1"/>
  <c r="AM249" i="1" s="1"/>
  <c r="AL248" i="1"/>
  <c r="AK248" i="1"/>
  <c r="AJ248" i="1"/>
  <c r="AI248" i="1"/>
  <c r="AH248" i="1"/>
  <c r="AG248" i="1"/>
  <c r="AF248" i="1"/>
  <c r="AE248" i="1"/>
  <c r="AD248" i="1"/>
  <c r="AC248" i="1"/>
  <c r="AB248" i="1"/>
  <c r="AA248" i="1"/>
  <c r="Z248" i="1"/>
  <c r="Y248" i="1"/>
  <c r="X248" i="1"/>
  <c r="T248" i="1"/>
  <c r="AM248" i="1" s="1"/>
  <c r="AL247" i="1"/>
  <c r="AK247" i="1"/>
  <c r="AJ247" i="1"/>
  <c r="AI247" i="1"/>
  <c r="AH247" i="1"/>
  <c r="AG247" i="1"/>
  <c r="AF247" i="1"/>
  <c r="AE247" i="1"/>
  <c r="AD247" i="1"/>
  <c r="AC247" i="1"/>
  <c r="AB247" i="1"/>
  <c r="AA247" i="1"/>
  <c r="Z247" i="1"/>
  <c r="Y247" i="1"/>
  <c r="X247" i="1"/>
  <c r="T247" i="1"/>
  <c r="AM247" i="1" s="1"/>
  <c r="AL246" i="1"/>
  <c r="AK246" i="1"/>
  <c r="AJ246" i="1"/>
  <c r="AI246" i="1"/>
  <c r="AH246" i="1"/>
  <c r="AG246" i="1"/>
  <c r="AF246" i="1"/>
  <c r="AE246" i="1"/>
  <c r="AD246" i="1"/>
  <c r="AC246" i="1"/>
  <c r="AB246" i="1"/>
  <c r="AA246" i="1"/>
  <c r="Z246" i="1"/>
  <c r="Y246" i="1"/>
  <c r="X246" i="1"/>
  <c r="T246" i="1"/>
  <c r="U246" i="1" s="1"/>
  <c r="V246" i="1" s="1"/>
  <c r="AL245" i="1"/>
  <c r="AK245" i="1"/>
  <c r="AJ245" i="1"/>
  <c r="AI245" i="1"/>
  <c r="AH245" i="1"/>
  <c r="AG245" i="1"/>
  <c r="AF245" i="1"/>
  <c r="AE245" i="1"/>
  <c r="AD245" i="1"/>
  <c r="AC245" i="1"/>
  <c r="AB245" i="1"/>
  <c r="AA245" i="1"/>
  <c r="Z245" i="1"/>
  <c r="Y245" i="1"/>
  <c r="X245" i="1"/>
  <c r="T245" i="1"/>
  <c r="AM245" i="1" s="1"/>
  <c r="AL244" i="1"/>
  <c r="AK244" i="1"/>
  <c r="AJ244" i="1"/>
  <c r="AI244" i="1"/>
  <c r="AH244" i="1"/>
  <c r="AG244" i="1"/>
  <c r="AF244" i="1"/>
  <c r="AE244" i="1"/>
  <c r="AD244" i="1"/>
  <c r="AC244" i="1"/>
  <c r="AB244" i="1"/>
  <c r="AA244" i="1"/>
  <c r="Z244" i="1"/>
  <c r="Y244" i="1"/>
  <c r="X244" i="1"/>
  <c r="T244" i="1"/>
  <c r="AM244" i="1" s="1"/>
  <c r="AL243" i="1"/>
  <c r="AK243" i="1"/>
  <c r="AJ243" i="1"/>
  <c r="AI243" i="1"/>
  <c r="AH243" i="1"/>
  <c r="AG243" i="1"/>
  <c r="AF243" i="1"/>
  <c r="AE243" i="1"/>
  <c r="AD243" i="1"/>
  <c r="AC243" i="1"/>
  <c r="AB243" i="1"/>
  <c r="AA243" i="1"/>
  <c r="Z243" i="1"/>
  <c r="Y243" i="1"/>
  <c r="X243" i="1"/>
  <c r="T243" i="1"/>
  <c r="AM243" i="1" s="1"/>
  <c r="AL242" i="1"/>
  <c r="AK242" i="1"/>
  <c r="AJ242" i="1"/>
  <c r="AI242" i="1"/>
  <c r="AH242" i="1"/>
  <c r="AG242" i="1"/>
  <c r="AF242" i="1"/>
  <c r="AE242" i="1"/>
  <c r="AD242" i="1"/>
  <c r="AC242" i="1"/>
  <c r="AB242" i="1"/>
  <c r="AA242" i="1"/>
  <c r="Z242" i="1"/>
  <c r="Y242" i="1"/>
  <c r="X242" i="1"/>
  <c r="T242" i="1"/>
  <c r="U242" i="1" s="1"/>
  <c r="V242" i="1" s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Y241" i="1"/>
  <c r="X241" i="1"/>
  <c r="T241" i="1"/>
  <c r="AM241" i="1" s="1"/>
  <c r="AL240" i="1"/>
  <c r="AK240" i="1"/>
  <c r="AJ240" i="1"/>
  <c r="AI240" i="1"/>
  <c r="AH240" i="1"/>
  <c r="AG240" i="1"/>
  <c r="AF240" i="1"/>
  <c r="AE240" i="1"/>
  <c r="AD240" i="1"/>
  <c r="AC240" i="1"/>
  <c r="AB240" i="1"/>
  <c r="AA240" i="1"/>
  <c r="Z240" i="1"/>
  <c r="Y240" i="1"/>
  <c r="X240" i="1"/>
  <c r="T240" i="1"/>
  <c r="AM240" i="1" s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Y239" i="1"/>
  <c r="X239" i="1"/>
  <c r="T239" i="1"/>
  <c r="AM239" i="1" s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Y238" i="1"/>
  <c r="X238" i="1"/>
  <c r="T238" i="1"/>
  <c r="U238" i="1" s="1"/>
  <c r="AP238" i="1" s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Y237" i="1"/>
  <c r="X237" i="1"/>
  <c r="T237" i="1"/>
  <c r="AL236" i="1"/>
  <c r="AK236" i="1"/>
  <c r="AJ236" i="1"/>
  <c r="AI236" i="1"/>
  <c r="AH236" i="1"/>
  <c r="AG236" i="1"/>
  <c r="AF236" i="1"/>
  <c r="AE236" i="1"/>
  <c r="AD236" i="1"/>
  <c r="AC236" i="1"/>
  <c r="AB236" i="1"/>
  <c r="AA236" i="1"/>
  <c r="Z236" i="1"/>
  <c r="Y236" i="1"/>
  <c r="X236" i="1"/>
  <c r="T236" i="1"/>
  <c r="U236" i="1" s="1"/>
  <c r="V236" i="1" s="1"/>
  <c r="AL235" i="1"/>
  <c r="AK235" i="1"/>
  <c r="AJ235" i="1"/>
  <c r="AI235" i="1"/>
  <c r="AH235" i="1"/>
  <c r="AG235" i="1"/>
  <c r="AF235" i="1"/>
  <c r="AE235" i="1"/>
  <c r="AD235" i="1"/>
  <c r="AC235" i="1"/>
  <c r="AB235" i="1"/>
  <c r="AA235" i="1"/>
  <c r="Z235" i="1"/>
  <c r="Y235" i="1"/>
  <c r="X235" i="1"/>
  <c r="T235" i="1"/>
  <c r="U235" i="1" s="1"/>
  <c r="T234" i="1"/>
  <c r="U234" i="1" s="1"/>
  <c r="T233" i="1"/>
  <c r="U233" i="1" s="1"/>
  <c r="T232" i="1"/>
  <c r="U232" i="1" s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Y231" i="1"/>
  <c r="X231" i="1"/>
  <c r="T231" i="1"/>
  <c r="U231" i="1" s="1"/>
  <c r="AL230" i="1"/>
  <c r="AK230" i="1"/>
  <c r="AJ230" i="1"/>
  <c r="AI230" i="1"/>
  <c r="AH230" i="1"/>
  <c r="AG230" i="1"/>
  <c r="AF230" i="1"/>
  <c r="AE230" i="1"/>
  <c r="AD230" i="1"/>
  <c r="AC230" i="1"/>
  <c r="AB230" i="1"/>
  <c r="AA230" i="1"/>
  <c r="Z230" i="1"/>
  <c r="Y230" i="1"/>
  <c r="X230" i="1"/>
  <c r="T230" i="1"/>
  <c r="AM230" i="1" s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Y229" i="1"/>
  <c r="X229" i="1"/>
  <c r="T229" i="1"/>
  <c r="AM229" i="1" s="1"/>
  <c r="AL228" i="1"/>
  <c r="AK228" i="1"/>
  <c r="AJ228" i="1"/>
  <c r="AI228" i="1"/>
  <c r="AH228" i="1"/>
  <c r="AG228" i="1"/>
  <c r="AF228" i="1"/>
  <c r="AE228" i="1"/>
  <c r="AD228" i="1"/>
  <c r="AC228" i="1"/>
  <c r="AB228" i="1"/>
  <c r="AA228" i="1"/>
  <c r="Z228" i="1"/>
  <c r="Y228" i="1"/>
  <c r="X228" i="1"/>
  <c r="T228" i="1"/>
  <c r="U228" i="1" s="1"/>
  <c r="AL227" i="1"/>
  <c r="AK227" i="1"/>
  <c r="AJ227" i="1"/>
  <c r="AI227" i="1"/>
  <c r="AH227" i="1"/>
  <c r="AG227" i="1"/>
  <c r="AF227" i="1"/>
  <c r="AE227" i="1"/>
  <c r="AD227" i="1"/>
  <c r="AC227" i="1"/>
  <c r="AB227" i="1"/>
  <c r="AA227" i="1"/>
  <c r="Z227" i="1"/>
  <c r="Y227" i="1"/>
  <c r="X227" i="1"/>
  <c r="T227" i="1"/>
  <c r="U227" i="1" s="1"/>
  <c r="AP227" i="1" s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Y226" i="1"/>
  <c r="X226" i="1"/>
  <c r="T226" i="1"/>
  <c r="AM226" i="1" s="1"/>
  <c r="AL225" i="1"/>
  <c r="AK225" i="1"/>
  <c r="AJ225" i="1"/>
  <c r="AI225" i="1"/>
  <c r="AH225" i="1"/>
  <c r="AG225" i="1"/>
  <c r="AF225" i="1"/>
  <c r="AE225" i="1"/>
  <c r="AD225" i="1"/>
  <c r="AC225" i="1"/>
  <c r="AB225" i="1"/>
  <c r="AA225" i="1"/>
  <c r="Z225" i="1"/>
  <c r="Y225" i="1"/>
  <c r="X225" i="1"/>
  <c r="T225" i="1"/>
  <c r="AM225" i="1" s="1"/>
  <c r="AL224" i="1"/>
  <c r="AK224" i="1"/>
  <c r="AJ224" i="1"/>
  <c r="AI224" i="1"/>
  <c r="AH224" i="1"/>
  <c r="AG224" i="1"/>
  <c r="AF224" i="1"/>
  <c r="AE224" i="1"/>
  <c r="AD224" i="1"/>
  <c r="AC224" i="1"/>
  <c r="AB224" i="1"/>
  <c r="AA224" i="1"/>
  <c r="Z224" i="1"/>
  <c r="Y224" i="1"/>
  <c r="X224" i="1"/>
  <c r="T224" i="1"/>
  <c r="U224" i="1" s="1"/>
  <c r="AL223" i="1"/>
  <c r="AK223" i="1"/>
  <c r="AJ223" i="1"/>
  <c r="AI223" i="1"/>
  <c r="AH223" i="1"/>
  <c r="AG223" i="1"/>
  <c r="AF223" i="1"/>
  <c r="AE223" i="1"/>
  <c r="AD223" i="1"/>
  <c r="AC223" i="1"/>
  <c r="AB223" i="1"/>
  <c r="AA223" i="1"/>
  <c r="Z223" i="1"/>
  <c r="Y223" i="1"/>
  <c r="X223" i="1"/>
  <c r="T223" i="1"/>
  <c r="U223" i="1" s="1"/>
  <c r="AP223" i="1" s="1"/>
  <c r="AL222" i="1"/>
  <c r="AK222" i="1"/>
  <c r="AJ222" i="1"/>
  <c r="AI222" i="1"/>
  <c r="AH222" i="1"/>
  <c r="AG222" i="1"/>
  <c r="AF222" i="1"/>
  <c r="AE222" i="1"/>
  <c r="AD222" i="1"/>
  <c r="AC222" i="1"/>
  <c r="AB222" i="1"/>
  <c r="AA222" i="1"/>
  <c r="Z222" i="1"/>
  <c r="Y222" i="1"/>
  <c r="X222" i="1"/>
  <c r="T222" i="1"/>
  <c r="AM222" i="1" s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Y221" i="1"/>
  <c r="X221" i="1"/>
  <c r="T221" i="1"/>
  <c r="AM221" i="1" s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Y220" i="1"/>
  <c r="X220" i="1"/>
  <c r="T220" i="1"/>
  <c r="U220" i="1" s="1"/>
  <c r="AL219" i="1"/>
  <c r="AK219" i="1"/>
  <c r="AJ219" i="1"/>
  <c r="AI219" i="1"/>
  <c r="AH219" i="1"/>
  <c r="AG219" i="1"/>
  <c r="AF219" i="1"/>
  <c r="AE219" i="1"/>
  <c r="AD219" i="1"/>
  <c r="AC219" i="1"/>
  <c r="AB219" i="1"/>
  <c r="AA219" i="1"/>
  <c r="Z219" i="1"/>
  <c r="Y219" i="1"/>
  <c r="X219" i="1"/>
  <c r="T219" i="1"/>
  <c r="U219" i="1" s="1"/>
  <c r="AP219" i="1" s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Y218" i="1"/>
  <c r="X218" i="1"/>
  <c r="T218" i="1"/>
  <c r="AL217" i="1"/>
  <c r="AK217" i="1"/>
  <c r="AJ217" i="1"/>
  <c r="AI217" i="1"/>
  <c r="AH217" i="1"/>
  <c r="AG217" i="1"/>
  <c r="AF217" i="1"/>
  <c r="AE217" i="1"/>
  <c r="AD217" i="1"/>
  <c r="AC217" i="1"/>
  <c r="AB217" i="1"/>
  <c r="AA217" i="1"/>
  <c r="Z217" i="1"/>
  <c r="Y217" i="1"/>
  <c r="X217" i="1"/>
  <c r="T217" i="1"/>
  <c r="AM217" i="1" s="1"/>
  <c r="AL216" i="1"/>
  <c r="AK216" i="1"/>
  <c r="AJ216" i="1"/>
  <c r="AI216" i="1"/>
  <c r="AH216" i="1"/>
  <c r="AG216" i="1"/>
  <c r="AF216" i="1"/>
  <c r="AE216" i="1"/>
  <c r="AD216" i="1"/>
  <c r="AC216" i="1"/>
  <c r="AB216" i="1"/>
  <c r="AA216" i="1"/>
  <c r="Z216" i="1"/>
  <c r="Y216" i="1"/>
  <c r="X216" i="1"/>
  <c r="T216" i="1"/>
  <c r="U216" i="1" s="1"/>
  <c r="T215" i="1"/>
  <c r="U215" i="1" s="1"/>
  <c r="T214" i="1"/>
  <c r="U214" i="1" s="1"/>
  <c r="T213" i="1"/>
  <c r="U213" i="1" s="1"/>
  <c r="AL212" i="1"/>
  <c r="AK212" i="1"/>
  <c r="AJ212" i="1"/>
  <c r="AI212" i="1"/>
  <c r="AH212" i="1"/>
  <c r="AG212" i="1"/>
  <c r="AF212" i="1"/>
  <c r="AE212" i="1"/>
  <c r="AD212" i="1"/>
  <c r="AC212" i="1"/>
  <c r="AB212" i="1"/>
  <c r="AA212" i="1"/>
  <c r="Z212" i="1"/>
  <c r="Y212" i="1"/>
  <c r="X212" i="1"/>
  <c r="T212" i="1"/>
  <c r="AM212" i="1" s="1"/>
  <c r="AL211" i="1"/>
  <c r="AK211" i="1"/>
  <c r="AJ211" i="1"/>
  <c r="AI211" i="1"/>
  <c r="AH211" i="1"/>
  <c r="AG211" i="1"/>
  <c r="AF211" i="1"/>
  <c r="AE211" i="1"/>
  <c r="AD211" i="1"/>
  <c r="AC211" i="1"/>
  <c r="AB211" i="1"/>
  <c r="AA211" i="1"/>
  <c r="Z211" i="1"/>
  <c r="Y211" i="1"/>
  <c r="X211" i="1"/>
  <c r="T211" i="1"/>
  <c r="AM211" i="1" s="1"/>
  <c r="AL210" i="1"/>
  <c r="AK210" i="1"/>
  <c r="AJ210" i="1"/>
  <c r="AI210" i="1"/>
  <c r="AH210" i="1"/>
  <c r="AG210" i="1"/>
  <c r="AF210" i="1"/>
  <c r="AE210" i="1"/>
  <c r="AD210" i="1"/>
  <c r="AC210" i="1"/>
  <c r="AB210" i="1"/>
  <c r="AA210" i="1"/>
  <c r="Z210" i="1"/>
  <c r="Y210" i="1"/>
  <c r="X210" i="1"/>
  <c r="T210" i="1"/>
  <c r="AL209" i="1"/>
  <c r="AK209" i="1"/>
  <c r="AJ209" i="1"/>
  <c r="AI209" i="1"/>
  <c r="AH209" i="1"/>
  <c r="AG209" i="1"/>
  <c r="AF209" i="1"/>
  <c r="AE209" i="1"/>
  <c r="AD209" i="1"/>
  <c r="AC209" i="1"/>
  <c r="AB209" i="1"/>
  <c r="AA209" i="1"/>
  <c r="Z209" i="1"/>
  <c r="Y209" i="1"/>
  <c r="X209" i="1"/>
  <c r="T209" i="1"/>
  <c r="AM209" i="1" s="1"/>
  <c r="AL208" i="1"/>
  <c r="AK208" i="1"/>
  <c r="AJ208" i="1"/>
  <c r="AI208" i="1"/>
  <c r="AH208" i="1"/>
  <c r="AG208" i="1"/>
  <c r="AF208" i="1"/>
  <c r="AE208" i="1"/>
  <c r="AD208" i="1"/>
  <c r="AC208" i="1"/>
  <c r="AB208" i="1"/>
  <c r="AA208" i="1"/>
  <c r="Z208" i="1"/>
  <c r="Y208" i="1"/>
  <c r="X208" i="1"/>
  <c r="T208" i="1"/>
  <c r="U208" i="1" s="1"/>
  <c r="V208" i="1" s="1"/>
  <c r="AL207" i="1"/>
  <c r="AK207" i="1"/>
  <c r="AJ207" i="1"/>
  <c r="AI207" i="1"/>
  <c r="AH207" i="1"/>
  <c r="AG207" i="1"/>
  <c r="AF207" i="1"/>
  <c r="AE207" i="1"/>
  <c r="AD207" i="1"/>
  <c r="AC207" i="1"/>
  <c r="AB207" i="1"/>
  <c r="AA207" i="1"/>
  <c r="Z207" i="1"/>
  <c r="Y207" i="1"/>
  <c r="X207" i="1"/>
  <c r="T207" i="1"/>
  <c r="AM207" i="1" s="1"/>
  <c r="AL206" i="1"/>
  <c r="AK206" i="1"/>
  <c r="AJ206" i="1"/>
  <c r="AI206" i="1"/>
  <c r="AH206" i="1"/>
  <c r="AG206" i="1"/>
  <c r="AF206" i="1"/>
  <c r="AE206" i="1"/>
  <c r="AD206" i="1"/>
  <c r="AC206" i="1"/>
  <c r="AB206" i="1"/>
  <c r="AA206" i="1"/>
  <c r="Z206" i="1"/>
  <c r="Y206" i="1"/>
  <c r="X206" i="1"/>
  <c r="T206" i="1"/>
  <c r="AL205" i="1"/>
  <c r="AK205" i="1"/>
  <c r="AJ205" i="1"/>
  <c r="AI205" i="1"/>
  <c r="AH205" i="1"/>
  <c r="AG205" i="1"/>
  <c r="AF205" i="1"/>
  <c r="AE205" i="1"/>
  <c r="AD205" i="1"/>
  <c r="AC205" i="1"/>
  <c r="AB205" i="1"/>
  <c r="AA205" i="1"/>
  <c r="Z205" i="1"/>
  <c r="Y205" i="1"/>
  <c r="X205" i="1"/>
  <c r="T205" i="1"/>
  <c r="U205" i="1" s="1"/>
  <c r="AP205" i="1" s="1"/>
  <c r="AL204" i="1"/>
  <c r="AK204" i="1"/>
  <c r="AJ204" i="1"/>
  <c r="AI204" i="1"/>
  <c r="AH204" i="1"/>
  <c r="AG204" i="1"/>
  <c r="AF204" i="1"/>
  <c r="AE204" i="1"/>
  <c r="AD204" i="1"/>
  <c r="AC204" i="1"/>
  <c r="AB204" i="1"/>
  <c r="AA204" i="1"/>
  <c r="Z204" i="1"/>
  <c r="Y204" i="1"/>
  <c r="X204" i="1"/>
  <c r="T204" i="1"/>
  <c r="U204" i="1" s="1"/>
  <c r="V204" i="1" s="1"/>
  <c r="AL203" i="1"/>
  <c r="AK203" i="1"/>
  <c r="AJ203" i="1"/>
  <c r="AI203" i="1"/>
  <c r="AH203" i="1"/>
  <c r="AG203" i="1"/>
  <c r="AF203" i="1"/>
  <c r="AE203" i="1"/>
  <c r="AD203" i="1"/>
  <c r="AC203" i="1"/>
  <c r="AB203" i="1"/>
  <c r="AA203" i="1"/>
  <c r="Z203" i="1"/>
  <c r="Y203" i="1"/>
  <c r="X203" i="1"/>
  <c r="T203" i="1"/>
  <c r="AM203" i="1" s="1"/>
  <c r="AL202" i="1"/>
  <c r="AK202" i="1"/>
  <c r="AJ202" i="1"/>
  <c r="AI202" i="1"/>
  <c r="AH202" i="1"/>
  <c r="AG202" i="1"/>
  <c r="AF202" i="1"/>
  <c r="AE202" i="1"/>
  <c r="AD202" i="1"/>
  <c r="AC202" i="1"/>
  <c r="AB202" i="1"/>
  <c r="AA202" i="1"/>
  <c r="Z202" i="1"/>
  <c r="Y202" i="1"/>
  <c r="X202" i="1"/>
  <c r="T202" i="1"/>
  <c r="T201" i="1"/>
  <c r="U201" i="1" s="1"/>
  <c r="T200" i="1"/>
  <c r="U200" i="1" s="1"/>
  <c r="T199" i="1"/>
  <c r="U199" i="1" s="1"/>
  <c r="AL198" i="1"/>
  <c r="AK198" i="1"/>
  <c r="AJ198" i="1"/>
  <c r="AI198" i="1"/>
  <c r="AH198" i="1"/>
  <c r="AG198" i="1"/>
  <c r="AF198" i="1"/>
  <c r="AE198" i="1"/>
  <c r="AD198" i="1"/>
  <c r="AC198" i="1"/>
  <c r="AB198" i="1"/>
  <c r="AA198" i="1"/>
  <c r="Z198" i="1"/>
  <c r="Y198" i="1"/>
  <c r="X198" i="1"/>
  <c r="T198" i="1"/>
  <c r="AM198" i="1" s="1"/>
  <c r="AL197" i="1"/>
  <c r="AK197" i="1"/>
  <c r="AJ197" i="1"/>
  <c r="AI197" i="1"/>
  <c r="AH197" i="1"/>
  <c r="AG197" i="1"/>
  <c r="AF197" i="1"/>
  <c r="AE197" i="1"/>
  <c r="AD197" i="1"/>
  <c r="AC197" i="1"/>
  <c r="AB197" i="1"/>
  <c r="AA197" i="1"/>
  <c r="Z197" i="1"/>
  <c r="Y197" i="1"/>
  <c r="X197" i="1"/>
  <c r="T197" i="1"/>
  <c r="AL196" i="1"/>
  <c r="AK196" i="1"/>
  <c r="AJ196" i="1"/>
  <c r="AI196" i="1"/>
  <c r="AH196" i="1"/>
  <c r="AG196" i="1"/>
  <c r="AF196" i="1"/>
  <c r="AE196" i="1"/>
  <c r="AD196" i="1"/>
  <c r="AC196" i="1"/>
  <c r="AB196" i="1"/>
  <c r="AA196" i="1"/>
  <c r="Z196" i="1"/>
  <c r="Y196" i="1"/>
  <c r="X196" i="1"/>
  <c r="T196" i="1"/>
  <c r="AM196" i="1" s="1"/>
  <c r="AL195" i="1"/>
  <c r="AK195" i="1"/>
  <c r="AJ195" i="1"/>
  <c r="AI195" i="1"/>
  <c r="AH195" i="1"/>
  <c r="AG195" i="1"/>
  <c r="AF195" i="1"/>
  <c r="AE195" i="1"/>
  <c r="AD195" i="1"/>
  <c r="AC195" i="1"/>
  <c r="AB195" i="1"/>
  <c r="AA195" i="1"/>
  <c r="Z195" i="1"/>
  <c r="Y195" i="1"/>
  <c r="X195" i="1"/>
  <c r="T195" i="1"/>
  <c r="U195" i="1" s="1"/>
  <c r="AL194" i="1"/>
  <c r="AK194" i="1"/>
  <c r="AJ194" i="1"/>
  <c r="AI194" i="1"/>
  <c r="AH194" i="1"/>
  <c r="AG194" i="1"/>
  <c r="AF194" i="1"/>
  <c r="AE194" i="1"/>
  <c r="AD194" i="1"/>
  <c r="AC194" i="1"/>
  <c r="AB194" i="1"/>
  <c r="AA194" i="1"/>
  <c r="Z194" i="1"/>
  <c r="Y194" i="1"/>
  <c r="X194" i="1"/>
  <c r="T194" i="1"/>
  <c r="AM194" i="1" s="1"/>
  <c r="AL193" i="1"/>
  <c r="AK193" i="1"/>
  <c r="AJ193" i="1"/>
  <c r="AI193" i="1"/>
  <c r="AH193" i="1"/>
  <c r="AG193" i="1"/>
  <c r="AF193" i="1"/>
  <c r="AE193" i="1"/>
  <c r="AD193" i="1"/>
  <c r="AC193" i="1"/>
  <c r="AB193" i="1"/>
  <c r="AA193" i="1"/>
  <c r="Z193" i="1"/>
  <c r="Y193" i="1"/>
  <c r="X193" i="1"/>
  <c r="T193" i="1"/>
  <c r="AM193" i="1" s="1"/>
  <c r="AL192" i="1"/>
  <c r="AK192" i="1"/>
  <c r="AJ192" i="1"/>
  <c r="AI192" i="1"/>
  <c r="AH192" i="1"/>
  <c r="AG192" i="1"/>
  <c r="AF192" i="1"/>
  <c r="AE192" i="1"/>
  <c r="AD192" i="1"/>
  <c r="AC192" i="1"/>
  <c r="AB192" i="1"/>
  <c r="AA192" i="1"/>
  <c r="Z192" i="1"/>
  <c r="Y192" i="1"/>
  <c r="X192" i="1"/>
  <c r="T192" i="1"/>
  <c r="AM192" i="1" s="1"/>
  <c r="AL191" i="1"/>
  <c r="AK191" i="1"/>
  <c r="AJ191" i="1"/>
  <c r="AI191" i="1"/>
  <c r="AH191" i="1"/>
  <c r="AG191" i="1"/>
  <c r="AF191" i="1"/>
  <c r="AE191" i="1"/>
  <c r="AD191" i="1"/>
  <c r="AC191" i="1"/>
  <c r="AB191" i="1"/>
  <c r="AA191" i="1"/>
  <c r="Z191" i="1"/>
  <c r="Y191" i="1"/>
  <c r="X191" i="1"/>
  <c r="T191" i="1"/>
  <c r="U191" i="1" s="1"/>
  <c r="AL190" i="1"/>
  <c r="AK190" i="1"/>
  <c r="AJ190" i="1"/>
  <c r="AI190" i="1"/>
  <c r="AH190" i="1"/>
  <c r="AG190" i="1"/>
  <c r="AF190" i="1"/>
  <c r="AE190" i="1"/>
  <c r="AD190" i="1"/>
  <c r="AC190" i="1"/>
  <c r="AB190" i="1"/>
  <c r="AA190" i="1"/>
  <c r="Z190" i="1"/>
  <c r="Y190" i="1"/>
  <c r="X190" i="1"/>
  <c r="T190" i="1"/>
  <c r="AM190" i="1" s="1"/>
  <c r="T189" i="1"/>
  <c r="U189" i="1" s="1"/>
  <c r="T188" i="1"/>
  <c r="U188" i="1" s="1"/>
  <c r="T187" i="1"/>
  <c r="U187" i="1" s="1"/>
  <c r="AL186" i="1"/>
  <c r="AK186" i="1"/>
  <c r="AJ186" i="1"/>
  <c r="AI186" i="1"/>
  <c r="AH186" i="1"/>
  <c r="AG186" i="1"/>
  <c r="AF186" i="1"/>
  <c r="AE186" i="1"/>
  <c r="AD186" i="1"/>
  <c r="AC186" i="1"/>
  <c r="AB186" i="1"/>
  <c r="AA186" i="1"/>
  <c r="Z186" i="1"/>
  <c r="Y186" i="1"/>
  <c r="X186" i="1"/>
  <c r="T186" i="1"/>
  <c r="AL185" i="1"/>
  <c r="AK185" i="1"/>
  <c r="AJ185" i="1"/>
  <c r="AI185" i="1"/>
  <c r="AH185" i="1"/>
  <c r="AG185" i="1"/>
  <c r="AF185" i="1"/>
  <c r="AE185" i="1"/>
  <c r="AD185" i="1"/>
  <c r="AC185" i="1"/>
  <c r="AB185" i="1"/>
  <c r="AA185" i="1"/>
  <c r="Z185" i="1"/>
  <c r="Y185" i="1"/>
  <c r="X185" i="1"/>
  <c r="T185" i="1"/>
  <c r="AM185" i="1" s="1"/>
  <c r="AL184" i="1"/>
  <c r="AK184" i="1"/>
  <c r="AJ184" i="1"/>
  <c r="AI184" i="1"/>
  <c r="AH184" i="1"/>
  <c r="AG184" i="1"/>
  <c r="AF184" i="1"/>
  <c r="AE184" i="1"/>
  <c r="AD184" i="1"/>
  <c r="AC184" i="1"/>
  <c r="AB184" i="1"/>
  <c r="AA184" i="1"/>
  <c r="Z184" i="1"/>
  <c r="Y184" i="1"/>
  <c r="X184" i="1"/>
  <c r="T184" i="1"/>
  <c r="U184" i="1" s="1"/>
  <c r="AL183" i="1"/>
  <c r="AK183" i="1"/>
  <c r="AJ183" i="1"/>
  <c r="AI183" i="1"/>
  <c r="AH183" i="1"/>
  <c r="AG183" i="1"/>
  <c r="AF183" i="1"/>
  <c r="AE183" i="1"/>
  <c r="AD183" i="1"/>
  <c r="AC183" i="1"/>
  <c r="AB183" i="1"/>
  <c r="AA183" i="1"/>
  <c r="Z183" i="1"/>
  <c r="Y183" i="1"/>
  <c r="X183" i="1"/>
  <c r="T183" i="1"/>
  <c r="AM183" i="1" s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T182" i="1"/>
  <c r="AL181" i="1"/>
  <c r="AK181" i="1"/>
  <c r="AJ181" i="1"/>
  <c r="AI181" i="1"/>
  <c r="AH181" i="1"/>
  <c r="AG181" i="1"/>
  <c r="AF181" i="1"/>
  <c r="AE181" i="1"/>
  <c r="AD181" i="1"/>
  <c r="AC181" i="1"/>
  <c r="AB181" i="1"/>
  <c r="AA181" i="1"/>
  <c r="Z181" i="1"/>
  <c r="Y181" i="1"/>
  <c r="X181" i="1"/>
  <c r="T181" i="1"/>
  <c r="AL180" i="1"/>
  <c r="AK180" i="1"/>
  <c r="AJ180" i="1"/>
  <c r="AI180" i="1"/>
  <c r="AH180" i="1"/>
  <c r="AG180" i="1"/>
  <c r="AF180" i="1"/>
  <c r="AE180" i="1"/>
  <c r="AD180" i="1"/>
  <c r="AC180" i="1"/>
  <c r="AB180" i="1"/>
  <c r="AA180" i="1"/>
  <c r="Z180" i="1"/>
  <c r="Y180" i="1"/>
  <c r="X180" i="1"/>
  <c r="T180" i="1"/>
  <c r="U180" i="1" s="1"/>
  <c r="AL179" i="1"/>
  <c r="AK179" i="1"/>
  <c r="AJ179" i="1"/>
  <c r="AI179" i="1"/>
  <c r="AH179" i="1"/>
  <c r="AG179" i="1"/>
  <c r="AF179" i="1"/>
  <c r="AE179" i="1"/>
  <c r="AD179" i="1"/>
  <c r="AC179" i="1"/>
  <c r="AB179" i="1"/>
  <c r="AA179" i="1"/>
  <c r="Z179" i="1"/>
  <c r="Y179" i="1"/>
  <c r="X179" i="1"/>
  <c r="AM179" i="1"/>
  <c r="AL178" i="1"/>
  <c r="AK178" i="1"/>
  <c r="AJ178" i="1"/>
  <c r="AI178" i="1"/>
  <c r="AH178" i="1"/>
  <c r="AG178" i="1"/>
  <c r="AF178" i="1"/>
  <c r="AE178" i="1"/>
  <c r="AD178" i="1"/>
  <c r="AC178" i="1"/>
  <c r="AB178" i="1"/>
  <c r="AA178" i="1"/>
  <c r="Z178" i="1"/>
  <c r="Y178" i="1"/>
  <c r="X178" i="1"/>
  <c r="T178" i="1"/>
  <c r="AL177" i="1"/>
  <c r="AK177" i="1"/>
  <c r="AJ177" i="1"/>
  <c r="AH177" i="1"/>
  <c r="AG177" i="1"/>
  <c r="AF177" i="1"/>
  <c r="AE177" i="1"/>
  <c r="AD177" i="1"/>
  <c r="AC177" i="1"/>
  <c r="AB177" i="1"/>
  <c r="AA177" i="1"/>
  <c r="Z177" i="1"/>
  <c r="Y177" i="1"/>
  <c r="X177" i="1"/>
  <c r="P177" i="1"/>
  <c r="AM177" i="1" s="1"/>
  <c r="AN177" i="1" s="1"/>
  <c r="AL176" i="1"/>
  <c r="AK176" i="1"/>
  <c r="AJ176" i="1"/>
  <c r="AI176" i="1"/>
  <c r="AH176" i="1"/>
  <c r="AG176" i="1"/>
  <c r="AF176" i="1"/>
  <c r="AE176" i="1"/>
  <c r="AD176" i="1"/>
  <c r="AC176" i="1"/>
  <c r="AB176" i="1"/>
  <c r="AA176" i="1"/>
  <c r="Z176" i="1"/>
  <c r="Y176" i="1"/>
  <c r="X176" i="1"/>
  <c r="T176" i="1"/>
  <c r="AL175" i="1"/>
  <c r="AK175" i="1"/>
  <c r="AJ175" i="1"/>
  <c r="AI175" i="1"/>
  <c r="AH175" i="1"/>
  <c r="AG175" i="1"/>
  <c r="AF175" i="1"/>
  <c r="AE175" i="1"/>
  <c r="AD175" i="1"/>
  <c r="AC175" i="1"/>
  <c r="AB175" i="1"/>
  <c r="AA175" i="1"/>
  <c r="Z175" i="1"/>
  <c r="Y175" i="1"/>
  <c r="X175" i="1"/>
  <c r="T175" i="1"/>
  <c r="AM175" i="1" s="1"/>
  <c r="AN175" i="1" s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T174" i="1"/>
  <c r="AM174" i="1" s="1"/>
  <c r="AL173" i="1"/>
  <c r="AK173" i="1"/>
  <c r="AJ173" i="1"/>
  <c r="AI173" i="1"/>
  <c r="AH173" i="1"/>
  <c r="AG173" i="1"/>
  <c r="AF173" i="1"/>
  <c r="AE173" i="1"/>
  <c r="AD173" i="1"/>
  <c r="AC173" i="1"/>
  <c r="AB173" i="1"/>
  <c r="AA173" i="1"/>
  <c r="Z173" i="1"/>
  <c r="Y173" i="1"/>
  <c r="X173" i="1"/>
  <c r="T173" i="1"/>
  <c r="AM173" i="1" s="1"/>
  <c r="AL172" i="1"/>
  <c r="AK172" i="1"/>
  <c r="AJ172" i="1"/>
  <c r="AI172" i="1"/>
  <c r="AH172" i="1"/>
  <c r="AG172" i="1"/>
  <c r="AF172" i="1"/>
  <c r="AE172" i="1"/>
  <c r="AD172" i="1"/>
  <c r="AC172" i="1"/>
  <c r="AB172" i="1"/>
  <c r="AA172" i="1"/>
  <c r="Z172" i="1"/>
  <c r="Y172" i="1"/>
  <c r="X172" i="1"/>
  <c r="T172" i="1"/>
  <c r="U172" i="1" s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T171" i="1"/>
  <c r="AM171" i="1" s="1"/>
  <c r="AL170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Y170" i="1"/>
  <c r="X170" i="1"/>
  <c r="T170" i="1"/>
  <c r="AM170" i="1" s="1"/>
  <c r="AL169" i="1"/>
  <c r="AK169" i="1"/>
  <c r="AJ169" i="1"/>
  <c r="AI169" i="1"/>
  <c r="AH169" i="1"/>
  <c r="AG169" i="1"/>
  <c r="AF169" i="1"/>
  <c r="AE169" i="1"/>
  <c r="AD169" i="1"/>
  <c r="AC169" i="1"/>
  <c r="AB169" i="1"/>
  <c r="AA169" i="1"/>
  <c r="Z169" i="1"/>
  <c r="Y169" i="1"/>
  <c r="X169" i="1"/>
  <c r="T169" i="1"/>
  <c r="AM169" i="1" s="1"/>
  <c r="AN169" i="1" s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T168" i="1"/>
  <c r="U168" i="1" s="1"/>
  <c r="AL167" i="1"/>
  <c r="AK167" i="1"/>
  <c r="AJ167" i="1"/>
  <c r="AI167" i="1"/>
  <c r="AH167" i="1"/>
  <c r="AG167" i="1"/>
  <c r="AF167" i="1"/>
  <c r="AE167" i="1"/>
  <c r="AD167" i="1"/>
  <c r="AC167" i="1"/>
  <c r="AB167" i="1"/>
  <c r="AA167" i="1"/>
  <c r="Z167" i="1"/>
  <c r="Y167" i="1"/>
  <c r="X167" i="1"/>
  <c r="T167" i="1"/>
  <c r="AM167" i="1" s="1"/>
  <c r="AL166" i="1"/>
  <c r="AK166" i="1"/>
  <c r="AJ166" i="1"/>
  <c r="AI166" i="1"/>
  <c r="AH166" i="1"/>
  <c r="AG166" i="1"/>
  <c r="AF166" i="1"/>
  <c r="AE166" i="1"/>
  <c r="AD166" i="1"/>
  <c r="AC166" i="1"/>
  <c r="AB166" i="1"/>
  <c r="AA166" i="1"/>
  <c r="Z166" i="1"/>
  <c r="Y166" i="1"/>
  <c r="X166" i="1"/>
  <c r="T166" i="1"/>
  <c r="AM166" i="1" s="1"/>
  <c r="AL165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Y165" i="1"/>
  <c r="X165" i="1"/>
  <c r="T165" i="1"/>
  <c r="AM165" i="1" s="1"/>
  <c r="AL164" i="1"/>
  <c r="AK164" i="1"/>
  <c r="AJ164" i="1"/>
  <c r="AI164" i="1"/>
  <c r="AH164" i="1"/>
  <c r="AG164" i="1"/>
  <c r="AF164" i="1"/>
  <c r="AE164" i="1"/>
  <c r="AD164" i="1"/>
  <c r="AC164" i="1"/>
  <c r="AB164" i="1"/>
  <c r="AA164" i="1"/>
  <c r="Z164" i="1"/>
  <c r="Y164" i="1"/>
  <c r="X164" i="1"/>
  <c r="T164" i="1"/>
  <c r="U164" i="1" s="1"/>
  <c r="AL163" i="1"/>
  <c r="AK163" i="1"/>
  <c r="AJ163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T163" i="1"/>
  <c r="AM163" i="1" s="1"/>
  <c r="AN163" i="1" s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T162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T161" i="1"/>
  <c r="AM161" i="1" s="1"/>
  <c r="AN161" i="1" s="1"/>
  <c r="AL160" i="1"/>
  <c r="AK160" i="1"/>
  <c r="AJ160" i="1"/>
  <c r="AI160" i="1"/>
  <c r="AH160" i="1"/>
  <c r="AG160" i="1"/>
  <c r="AF160" i="1"/>
  <c r="AE160" i="1"/>
  <c r="AD160" i="1"/>
  <c r="AC160" i="1"/>
  <c r="AB160" i="1"/>
  <c r="AA160" i="1"/>
  <c r="Z160" i="1"/>
  <c r="Y160" i="1"/>
  <c r="X160" i="1"/>
  <c r="T160" i="1"/>
  <c r="U160" i="1" s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T159" i="1"/>
  <c r="U159" i="1" s="1"/>
  <c r="AL158" i="1"/>
  <c r="AK158" i="1"/>
  <c r="AJ158" i="1"/>
  <c r="AI158" i="1"/>
  <c r="AH158" i="1"/>
  <c r="AG158" i="1"/>
  <c r="AF158" i="1"/>
  <c r="AE158" i="1"/>
  <c r="AD158" i="1"/>
  <c r="AC158" i="1"/>
  <c r="AB158" i="1"/>
  <c r="AA158" i="1"/>
  <c r="Z158" i="1"/>
  <c r="Y158" i="1"/>
  <c r="X158" i="1"/>
  <c r="T158" i="1"/>
  <c r="AM158" i="1" s="1"/>
  <c r="AL157" i="1"/>
  <c r="AK157" i="1"/>
  <c r="AJ157" i="1"/>
  <c r="AI157" i="1"/>
  <c r="AH157" i="1"/>
  <c r="AG157" i="1"/>
  <c r="AF157" i="1"/>
  <c r="AE157" i="1"/>
  <c r="AD157" i="1"/>
  <c r="AC157" i="1"/>
  <c r="AB157" i="1"/>
  <c r="AA157" i="1"/>
  <c r="Z157" i="1"/>
  <c r="Y157" i="1"/>
  <c r="X157" i="1"/>
  <c r="T157" i="1"/>
  <c r="AM157" i="1" s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T156" i="1"/>
  <c r="U156" i="1" s="1"/>
  <c r="AL155" i="1"/>
  <c r="AK155" i="1"/>
  <c r="AJ155" i="1"/>
  <c r="AI155" i="1"/>
  <c r="AH155" i="1"/>
  <c r="AG155" i="1"/>
  <c r="AF155" i="1"/>
  <c r="AE155" i="1"/>
  <c r="AD155" i="1"/>
  <c r="AC155" i="1"/>
  <c r="AB155" i="1"/>
  <c r="AA155" i="1"/>
  <c r="Z155" i="1"/>
  <c r="Y155" i="1"/>
  <c r="X155" i="1"/>
  <c r="T155" i="1"/>
  <c r="U155" i="1" s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T154" i="1"/>
  <c r="U154" i="1" s="1"/>
  <c r="AL153" i="1"/>
  <c r="AK153" i="1"/>
  <c r="AJ153" i="1"/>
  <c r="AI153" i="1"/>
  <c r="AH153" i="1"/>
  <c r="AG153" i="1"/>
  <c r="AF153" i="1"/>
  <c r="AE153" i="1"/>
  <c r="AD153" i="1"/>
  <c r="AC153" i="1"/>
  <c r="AB153" i="1"/>
  <c r="AA153" i="1"/>
  <c r="Z153" i="1"/>
  <c r="Y153" i="1"/>
  <c r="X153" i="1"/>
  <c r="T153" i="1"/>
  <c r="AM153" i="1" s="1"/>
  <c r="AN153" i="1" s="1"/>
  <c r="AK152" i="1"/>
  <c r="AJ152" i="1"/>
  <c r="AI152" i="1"/>
  <c r="AH152" i="1"/>
  <c r="AG152" i="1"/>
  <c r="AF152" i="1"/>
  <c r="AE152" i="1"/>
  <c r="AD152" i="1"/>
  <c r="AC152" i="1"/>
  <c r="AB152" i="1"/>
  <c r="AA152" i="1"/>
  <c r="Z152" i="1"/>
  <c r="Y152" i="1"/>
  <c r="X152" i="1"/>
  <c r="T152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T151" i="1"/>
  <c r="U151" i="1" s="1"/>
  <c r="V151" i="1" s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T150" i="1"/>
  <c r="AM150" i="1" s="1"/>
  <c r="AN150" i="1" s="1"/>
  <c r="AL149" i="1"/>
  <c r="AK149" i="1"/>
  <c r="AJ149" i="1"/>
  <c r="AI149" i="1"/>
  <c r="AH149" i="1"/>
  <c r="AG149" i="1"/>
  <c r="AF149" i="1"/>
  <c r="AE149" i="1"/>
  <c r="AD149" i="1"/>
  <c r="AC149" i="1"/>
  <c r="AB149" i="1"/>
  <c r="AA149" i="1"/>
  <c r="Z149" i="1"/>
  <c r="Y149" i="1"/>
  <c r="X149" i="1"/>
  <c r="T149" i="1"/>
  <c r="AM149" i="1" s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Z148" i="1"/>
  <c r="Y148" i="1"/>
  <c r="X148" i="1"/>
  <c r="T148" i="1"/>
  <c r="AL147" i="1"/>
  <c r="AK147" i="1"/>
  <c r="AJ147" i="1"/>
  <c r="AI147" i="1"/>
  <c r="AH147" i="1"/>
  <c r="AG147" i="1"/>
  <c r="AF147" i="1"/>
  <c r="AE147" i="1"/>
  <c r="AD147" i="1"/>
  <c r="AC147" i="1"/>
  <c r="AB147" i="1"/>
  <c r="AA147" i="1"/>
  <c r="Z147" i="1"/>
  <c r="Y147" i="1"/>
  <c r="X147" i="1"/>
  <c r="T147" i="1"/>
  <c r="U147" i="1" s="1"/>
  <c r="V147" i="1" s="1"/>
  <c r="AL146" i="1"/>
  <c r="AK146" i="1"/>
  <c r="AJ146" i="1"/>
  <c r="AI146" i="1"/>
  <c r="AH146" i="1"/>
  <c r="AG146" i="1"/>
  <c r="AF146" i="1"/>
  <c r="AE146" i="1"/>
  <c r="AD146" i="1"/>
  <c r="AC146" i="1"/>
  <c r="AB146" i="1"/>
  <c r="AA146" i="1"/>
  <c r="Z146" i="1"/>
  <c r="Y146" i="1"/>
  <c r="X146" i="1"/>
  <c r="T146" i="1"/>
  <c r="AL145" i="1"/>
  <c r="AK145" i="1"/>
  <c r="AJ145" i="1"/>
  <c r="AI145" i="1"/>
  <c r="AH145" i="1"/>
  <c r="AG145" i="1"/>
  <c r="AF145" i="1"/>
  <c r="AE145" i="1"/>
  <c r="AD145" i="1"/>
  <c r="AC145" i="1"/>
  <c r="AB145" i="1"/>
  <c r="AA145" i="1"/>
  <c r="Z145" i="1"/>
  <c r="Y145" i="1"/>
  <c r="X145" i="1"/>
  <c r="T145" i="1"/>
  <c r="AM145" i="1" s="1"/>
  <c r="AL144" i="1"/>
  <c r="AK144" i="1"/>
  <c r="AJ144" i="1"/>
  <c r="AI144" i="1"/>
  <c r="AH144" i="1"/>
  <c r="AG144" i="1"/>
  <c r="AF144" i="1"/>
  <c r="AE144" i="1"/>
  <c r="AD144" i="1"/>
  <c r="AC144" i="1"/>
  <c r="AB144" i="1"/>
  <c r="AA144" i="1"/>
  <c r="Z144" i="1"/>
  <c r="Y144" i="1"/>
  <c r="X144" i="1"/>
  <c r="T144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T143" i="1"/>
  <c r="U143" i="1" s="1"/>
  <c r="AP143" i="1" s="1"/>
  <c r="AL142" i="1"/>
  <c r="AK142" i="1"/>
  <c r="AJ142" i="1"/>
  <c r="AI142" i="1"/>
  <c r="AH142" i="1"/>
  <c r="AG142" i="1"/>
  <c r="AF142" i="1"/>
  <c r="AE142" i="1"/>
  <c r="AD142" i="1"/>
  <c r="AC142" i="1"/>
  <c r="AB142" i="1"/>
  <c r="AA142" i="1"/>
  <c r="Z142" i="1"/>
  <c r="Y142" i="1"/>
  <c r="X142" i="1"/>
  <c r="T142" i="1"/>
  <c r="U142" i="1" s="1"/>
  <c r="T141" i="1"/>
  <c r="U141" i="1" s="1"/>
  <c r="T140" i="1"/>
  <c r="U140" i="1" s="1"/>
  <c r="T139" i="1"/>
  <c r="U139" i="1" s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T138" i="1"/>
  <c r="AM138" i="1" s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T137" i="1"/>
  <c r="U137" i="1" s="1"/>
  <c r="AL136" i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Y136" i="1"/>
  <c r="X136" i="1"/>
  <c r="T136" i="1"/>
  <c r="AM136" i="1" s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T135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T134" i="1"/>
  <c r="AM134" i="1" s="1"/>
  <c r="AN134" i="1" s="1"/>
  <c r="AL133" i="1"/>
  <c r="AK133" i="1"/>
  <c r="AJ133" i="1"/>
  <c r="AH133" i="1"/>
  <c r="AG133" i="1"/>
  <c r="AF133" i="1"/>
  <c r="AE133" i="1"/>
  <c r="AD133" i="1"/>
  <c r="AC133" i="1"/>
  <c r="AB133" i="1"/>
  <c r="AA133" i="1"/>
  <c r="Z133" i="1"/>
  <c r="Y133" i="1"/>
  <c r="X133" i="1"/>
  <c r="P133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T132" i="1"/>
  <c r="U132" i="1" s="1"/>
  <c r="V132" i="1" s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T131" i="1"/>
  <c r="AM131" i="1" s="1"/>
  <c r="AN131" i="1" s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T130" i="1"/>
  <c r="AM130" i="1" s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T129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T128" i="1"/>
  <c r="U128" i="1" s="1"/>
  <c r="AP128" i="1" s="1"/>
  <c r="AL127" i="1"/>
  <c r="AK127" i="1"/>
  <c r="AJ127" i="1"/>
  <c r="AI127" i="1"/>
  <c r="AH127" i="1"/>
  <c r="AG127" i="1"/>
  <c r="AF127" i="1"/>
  <c r="AE127" i="1"/>
  <c r="AD127" i="1"/>
  <c r="AC127" i="1"/>
  <c r="AB127" i="1"/>
  <c r="AA127" i="1"/>
  <c r="Z127" i="1"/>
  <c r="Y127" i="1"/>
  <c r="X127" i="1"/>
  <c r="T127" i="1"/>
  <c r="AM127" i="1" s="1"/>
  <c r="AL126" i="1"/>
  <c r="AK126" i="1"/>
  <c r="AJ126" i="1"/>
  <c r="AH126" i="1"/>
  <c r="AG126" i="1"/>
  <c r="AF126" i="1"/>
  <c r="AE126" i="1"/>
  <c r="AD126" i="1"/>
  <c r="AC126" i="1"/>
  <c r="AB126" i="1"/>
  <c r="AA126" i="1"/>
  <c r="Z126" i="1"/>
  <c r="Y126" i="1"/>
  <c r="X126" i="1"/>
  <c r="P126" i="1"/>
  <c r="T126" i="1" s="1"/>
  <c r="AL125" i="1"/>
  <c r="AK125" i="1"/>
  <c r="AJ125" i="1"/>
  <c r="AH125" i="1"/>
  <c r="AG125" i="1"/>
  <c r="AF125" i="1"/>
  <c r="AE125" i="1"/>
  <c r="AD125" i="1"/>
  <c r="AC125" i="1"/>
  <c r="AB125" i="1"/>
  <c r="AA125" i="1"/>
  <c r="Z125" i="1"/>
  <c r="Y125" i="1"/>
  <c r="X125" i="1"/>
  <c r="P125" i="1"/>
  <c r="AI125" i="1" s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T124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T123" i="1"/>
  <c r="U123" i="1" s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T122" i="1"/>
  <c r="U122" i="1" s="1"/>
  <c r="V122" i="1" s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T121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T120" i="1"/>
  <c r="U120" i="1" s="1"/>
  <c r="AP120" i="1" s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X119" i="1"/>
  <c r="T119" i="1"/>
  <c r="AM119" i="1" s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T118" i="1"/>
  <c r="U118" i="1" s="1"/>
  <c r="V118" i="1" s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T114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T113" i="1"/>
  <c r="AM113" i="1" s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T112" i="1"/>
  <c r="U112" i="1" s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T111" i="1"/>
  <c r="AM111" i="1" s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T110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AM109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T108" i="1"/>
  <c r="U108" i="1" s="1"/>
  <c r="AP108" i="1" s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T104" i="1"/>
  <c r="U104" i="1" s="1"/>
  <c r="AK103" i="1"/>
  <c r="AJ103" i="1"/>
  <c r="AH103" i="1"/>
  <c r="AG103" i="1"/>
  <c r="AF103" i="1"/>
  <c r="AE103" i="1"/>
  <c r="AD103" i="1"/>
  <c r="AC103" i="1"/>
  <c r="AB103" i="1"/>
  <c r="AA103" i="1"/>
  <c r="Z103" i="1"/>
  <c r="Y103" i="1"/>
  <c r="X103" i="1"/>
  <c r="P103" i="1"/>
  <c r="AI103" i="1" s="1"/>
  <c r="AL102" i="1"/>
  <c r="AN102" i="1" s="1"/>
  <c r="AK102" i="1"/>
  <c r="AJ102" i="1"/>
  <c r="AH102" i="1"/>
  <c r="AG102" i="1"/>
  <c r="AF102" i="1"/>
  <c r="AE102" i="1"/>
  <c r="AD102" i="1"/>
  <c r="AC102" i="1"/>
  <c r="AB102" i="1"/>
  <c r="AA102" i="1"/>
  <c r="Z102" i="1"/>
  <c r="Y102" i="1"/>
  <c r="X102" i="1"/>
  <c r="P102" i="1"/>
  <c r="T102" i="1" s="1"/>
  <c r="AK101" i="1"/>
  <c r="AJ101" i="1"/>
  <c r="AH101" i="1"/>
  <c r="AG101" i="1"/>
  <c r="AF101" i="1"/>
  <c r="AE101" i="1"/>
  <c r="AD101" i="1"/>
  <c r="AC101" i="1"/>
  <c r="AB101" i="1"/>
  <c r="AA101" i="1"/>
  <c r="Z101" i="1"/>
  <c r="Y101" i="1"/>
  <c r="P101" i="1"/>
  <c r="AL97" i="1"/>
  <c r="AL98" i="1" s="1"/>
  <c r="AK97" i="1"/>
  <c r="AK98" i="1" s="1"/>
  <c r="AJ97" i="1"/>
  <c r="AJ98" i="1" s="1"/>
  <c r="AI97" i="1"/>
  <c r="AI98" i="1" s="1"/>
  <c r="AH97" i="1"/>
  <c r="AG97" i="1"/>
  <c r="AF97" i="1"/>
  <c r="AE97" i="1"/>
  <c r="AD97" i="1"/>
  <c r="AC97" i="1"/>
  <c r="AB97" i="1"/>
  <c r="AA97" i="1"/>
  <c r="Z97" i="1"/>
  <c r="Y97" i="1"/>
  <c r="Y98" i="1" s="1"/>
  <c r="X97" i="1"/>
  <c r="X98" i="1" s="1"/>
  <c r="AR98" i="1" s="1"/>
  <c r="T97" i="1"/>
  <c r="AM97" i="1" s="1"/>
  <c r="AM98" i="1" s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T93" i="1"/>
  <c r="U93" i="1" s="1"/>
  <c r="AL92" i="1"/>
  <c r="AN92" i="1" s="1"/>
  <c r="AK92" i="1"/>
  <c r="AJ92" i="1"/>
  <c r="AH92" i="1"/>
  <c r="AG92" i="1"/>
  <c r="AF92" i="1"/>
  <c r="AE92" i="1"/>
  <c r="AD92" i="1"/>
  <c r="AC92" i="1"/>
  <c r="AB92" i="1"/>
  <c r="AA92" i="1"/>
  <c r="Z92" i="1"/>
  <c r="Y92" i="1"/>
  <c r="X92" i="1"/>
  <c r="P92" i="1"/>
  <c r="T92" i="1" s="1"/>
  <c r="AL91" i="1"/>
  <c r="AK91" i="1"/>
  <c r="AJ91" i="1"/>
  <c r="AH91" i="1"/>
  <c r="AG91" i="1"/>
  <c r="AF91" i="1"/>
  <c r="AE91" i="1"/>
  <c r="AD91" i="1"/>
  <c r="AC91" i="1"/>
  <c r="AB91" i="1"/>
  <c r="AA91" i="1"/>
  <c r="Z91" i="1"/>
  <c r="Y91" i="1"/>
  <c r="X91" i="1"/>
  <c r="P91" i="1"/>
  <c r="AI91" i="1" s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T87" i="1"/>
  <c r="U87" i="1" s="1"/>
  <c r="V87" i="1" s="1"/>
  <c r="AL86" i="1"/>
  <c r="AN86" i="1" s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T86" i="1"/>
  <c r="U86" i="1" s="1"/>
  <c r="AP86" i="1" s="1"/>
  <c r="AL85" i="1"/>
  <c r="AN85" i="1" s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T85" i="1"/>
  <c r="AN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T84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T80" i="1"/>
  <c r="U80" i="1" s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T79" i="1"/>
  <c r="AM79" i="1" s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T78" i="1"/>
  <c r="AM78" i="1" s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T77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T76" i="1"/>
  <c r="U76" i="1" s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T75" i="1"/>
  <c r="U75" i="1" s="1"/>
  <c r="V75" i="1" s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T74" i="1"/>
  <c r="AM74" i="1" s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T73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T72" i="1"/>
  <c r="U72" i="1" s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T71" i="1"/>
  <c r="AM71" i="1" s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T70" i="1"/>
  <c r="AM70" i="1" s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T69" i="1"/>
  <c r="X68" i="1"/>
  <c r="AO68" i="1" s="1"/>
  <c r="AL65" i="1"/>
  <c r="AK65" i="1"/>
  <c r="AJ65" i="1"/>
  <c r="AH65" i="1"/>
  <c r="AG65" i="1"/>
  <c r="AF65" i="1"/>
  <c r="AE65" i="1"/>
  <c r="AD65" i="1"/>
  <c r="AC65" i="1"/>
  <c r="AB65" i="1"/>
  <c r="AA65" i="1"/>
  <c r="Z65" i="1"/>
  <c r="Y65" i="1"/>
  <c r="X65" i="1"/>
  <c r="AM65" i="1" s="1"/>
  <c r="P65" i="1"/>
  <c r="AL64" i="1"/>
  <c r="AK64" i="1"/>
  <c r="AJ64" i="1"/>
  <c r="AH64" i="1"/>
  <c r="AG64" i="1"/>
  <c r="AF64" i="1"/>
  <c r="AE64" i="1"/>
  <c r="AD64" i="1"/>
  <c r="AC64" i="1"/>
  <c r="AB64" i="1"/>
  <c r="AA64" i="1"/>
  <c r="Z64" i="1"/>
  <c r="Y64" i="1"/>
  <c r="X64" i="1"/>
  <c r="P64" i="1"/>
  <c r="T64" i="1" s="1"/>
  <c r="U64" i="1" s="1"/>
  <c r="AM64" i="1" s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T63" i="1"/>
  <c r="U63" i="1" s="1"/>
  <c r="AP63" i="1" s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T62" i="1"/>
  <c r="AM62" i="1" s="1"/>
  <c r="AL61" i="1"/>
  <c r="AN61" i="1" s="1"/>
  <c r="AK61" i="1"/>
  <c r="AJ61" i="1"/>
  <c r="AH61" i="1"/>
  <c r="AG61" i="1"/>
  <c r="AF61" i="1"/>
  <c r="AE61" i="1"/>
  <c r="AD61" i="1"/>
  <c r="AC61" i="1"/>
  <c r="AB61" i="1"/>
  <c r="AA61" i="1"/>
  <c r="Z61" i="1"/>
  <c r="Y61" i="1"/>
  <c r="X61" i="1"/>
  <c r="P61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T57" i="1"/>
  <c r="U57" i="1" s="1"/>
  <c r="AL56" i="1"/>
  <c r="AN56" i="1" s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T56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AM55" i="1"/>
  <c r="AL54" i="1"/>
  <c r="AK54" i="1"/>
  <c r="AJ54" i="1"/>
  <c r="AH54" i="1"/>
  <c r="AG54" i="1"/>
  <c r="AF54" i="1"/>
  <c r="AE54" i="1"/>
  <c r="AD54" i="1"/>
  <c r="AC54" i="1"/>
  <c r="AB54" i="1"/>
  <c r="AA54" i="1"/>
  <c r="Z54" i="1"/>
  <c r="Y54" i="1"/>
  <c r="X54" i="1"/>
  <c r="P54" i="1"/>
  <c r="T54" i="1" s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AM53" i="1" s="1"/>
  <c r="AN53" i="1" s="1"/>
  <c r="T53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T52" i="1"/>
  <c r="U52" i="1" s="1"/>
  <c r="AP52" i="1" s="1"/>
  <c r="AL51" i="1"/>
  <c r="AK51" i="1"/>
  <c r="AJ51" i="1"/>
  <c r="AH51" i="1"/>
  <c r="AG51" i="1"/>
  <c r="AF51" i="1"/>
  <c r="AE51" i="1"/>
  <c r="AD51" i="1"/>
  <c r="AC51" i="1"/>
  <c r="AB51" i="1"/>
  <c r="AA51" i="1"/>
  <c r="Z51" i="1"/>
  <c r="Y51" i="1"/>
  <c r="X51" i="1"/>
  <c r="P51" i="1"/>
  <c r="T51" i="1" s="1"/>
  <c r="U51" i="1" s="1"/>
  <c r="AI49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T47" i="1"/>
  <c r="AL46" i="1"/>
  <c r="AK46" i="1"/>
  <c r="AJ46" i="1"/>
  <c r="AH46" i="1"/>
  <c r="AG46" i="1"/>
  <c r="AF46" i="1"/>
  <c r="AE46" i="1"/>
  <c r="AD46" i="1"/>
  <c r="AC46" i="1"/>
  <c r="AB46" i="1"/>
  <c r="AA46" i="1"/>
  <c r="Z46" i="1"/>
  <c r="Y46" i="1"/>
  <c r="X46" i="1"/>
  <c r="P46" i="1"/>
  <c r="T46" i="1" s="1"/>
  <c r="AL45" i="1"/>
  <c r="AK45" i="1"/>
  <c r="AJ45" i="1"/>
  <c r="AH45" i="1"/>
  <c r="AG45" i="1"/>
  <c r="AF45" i="1"/>
  <c r="AE45" i="1"/>
  <c r="AD45" i="1"/>
  <c r="AC45" i="1"/>
  <c r="AB45" i="1"/>
  <c r="AA45" i="1"/>
  <c r="Z45" i="1"/>
  <c r="Y45" i="1"/>
  <c r="X45" i="1"/>
  <c r="P45" i="1"/>
  <c r="AI45" i="1" s="1"/>
  <c r="AL44" i="1"/>
  <c r="AK44" i="1"/>
  <c r="AJ44" i="1"/>
  <c r="AH44" i="1"/>
  <c r="AG44" i="1"/>
  <c r="AF44" i="1"/>
  <c r="AE44" i="1"/>
  <c r="AD44" i="1"/>
  <c r="AC44" i="1"/>
  <c r="AB44" i="1"/>
  <c r="AA44" i="1"/>
  <c r="Z44" i="1"/>
  <c r="Y44" i="1"/>
  <c r="X44" i="1"/>
  <c r="P44" i="1"/>
  <c r="AI44" i="1" s="1"/>
  <c r="AL43" i="1"/>
  <c r="AN43" i="1" s="1"/>
  <c r="AK43" i="1"/>
  <c r="AJ43" i="1"/>
  <c r="AH43" i="1"/>
  <c r="AG43" i="1"/>
  <c r="AF43" i="1"/>
  <c r="AE43" i="1"/>
  <c r="AD43" i="1"/>
  <c r="AC43" i="1"/>
  <c r="AB43" i="1"/>
  <c r="AA43" i="1"/>
  <c r="Z43" i="1"/>
  <c r="Y43" i="1"/>
  <c r="X43" i="1"/>
  <c r="P43" i="1"/>
  <c r="AL42" i="1"/>
  <c r="AK42" i="1"/>
  <c r="AJ42" i="1"/>
  <c r="AH42" i="1"/>
  <c r="AG42" i="1"/>
  <c r="AF42" i="1"/>
  <c r="AE42" i="1"/>
  <c r="AD42" i="1"/>
  <c r="AC42" i="1"/>
  <c r="AB42" i="1"/>
  <c r="AA42" i="1"/>
  <c r="Z42" i="1"/>
  <c r="Y42" i="1"/>
  <c r="X42" i="1"/>
  <c r="P42" i="1"/>
  <c r="AI42" i="1" s="1"/>
  <c r="AL41" i="1"/>
  <c r="AK41" i="1"/>
  <c r="AJ41" i="1"/>
  <c r="AH41" i="1"/>
  <c r="AG41" i="1"/>
  <c r="AF41" i="1"/>
  <c r="AE41" i="1"/>
  <c r="AD41" i="1"/>
  <c r="AC41" i="1"/>
  <c r="AB41" i="1"/>
  <c r="AA41" i="1"/>
  <c r="Z41" i="1"/>
  <c r="Y41" i="1"/>
  <c r="X41" i="1"/>
  <c r="AM41" i="1" s="1"/>
  <c r="P41" i="1"/>
  <c r="T41" i="1" s="1"/>
  <c r="AL40" i="1"/>
  <c r="AN40" i="1" s="1"/>
  <c r="AK40" i="1"/>
  <c r="AJ40" i="1"/>
  <c r="AH40" i="1"/>
  <c r="AG40" i="1"/>
  <c r="AF40" i="1"/>
  <c r="AE40" i="1"/>
  <c r="AD40" i="1"/>
  <c r="AC40" i="1"/>
  <c r="AB40" i="1"/>
  <c r="AA40" i="1"/>
  <c r="Z40" i="1"/>
  <c r="Y40" i="1"/>
  <c r="P40" i="1"/>
  <c r="T40" i="1" s="1"/>
  <c r="T38" i="1"/>
  <c r="U38" i="1" s="1"/>
  <c r="T37" i="1"/>
  <c r="U37" i="1" s="1"/>
  <c r="AL36" i="1"/>
  <c r="AK36" i="1"/>
  <c r="AJ36" i="1"/>
  <c r="AH36" i="1"/>
  <c r="AG36" i="1"/>
  <c r="AF36" i="1"/>
  <c r="AE36" i="1"/>
  <c r="AD36" i="1"/>
  <c r="AC36" i="1"/>
  <c r="AB36" i="1"/>
  <c r="AA36" i="1"/>
  <c r="Z36" i="1"/>
  <c r="Y36" i="1"/>
  <c r="X36" i="1"/>
  <c r="P36" i="1"/>
  <c r="AI36" i="1" s="1"/>
  <c r="AL35" i="1"/>
  <c r="AK35" i="1"/>
  <c r="AJ35" i="1"/>
  <c r="AH35" i="1"/>
  <c r="AG35" i="1"/>
  <c r="AF35" i="1"/>
  <c r="AE35" i="1"/>
  <c r="AD35" i="1"/>
  <c r="AC35" i="1"/>
  <c r="AB35" i="1"/>
  <c r="AA35" i="1"/>
  <c r="Z35" i="1"/>
  <c r="Y35" i="1"/>
  <c r="X35" i="1"/>
  <c r="P35" i="1"/>
  <c r="AI35" i="1" s="1"/>
  <c r="AL34" i="1"/>
  <c r="AK34" i="1"/>
  <c r="AJ34" i="1"/>
  <c r="AH34" i="1"/>
  <c r="AG34" i="1"/>
  <c r="AF34" i="1"/>
  <c r="AE34" i="1"/>
  <c r="AD34" i="1"/>
  <c r="AC34" i="1"/>
  <c r="AB34" i="1"/>
  <c r="AA34" i="1"/>
  <c r="Z34" i="1"/>
  <c r="Y34" i="1"/>
  <c r="X34" i="1"/>
  <c r="P34" i="1"/>
  <c r="T34" i="1" s="1"/>
  <c r="AL33" i="1"/>
  <c r="AK33" i="1"/>
  <c r="AJ33" i="1"/>
  <c r="AH33" i="1"/>
  <c r="AG33" i="1"/>
  <c r="AF33" i="1"/>
  <c r="AE33" i="1"/>
  <c r="AD33" i="1"/>
  <c r="AC33" i="1"/>
  <c r="AB33" i="1"/>
  <c r="AA33" i="1"/>
  <c r="Z33" i="1"/>
  <c r="Y33" i="1"/>
  <c r="X33" i="1"/>
  <c r="P33" i="1"/>
  <c r="AI32" i="1"/>
  <c r="X32" i="1"/>
  <c r="AO32" i="1" s="1"/>
  <c r="AI31" i="1"/>
  <c r="X31" i="1"/>
  <c r="AO31" i="1" s="1"/>
  <c r="T31" i="1"/>
  <c r="U31" i="1" s="1"/>
  <c r="AL29" i="1"/>
  <c r="AK29" i="1"/>
  <c r="AJ29" i="1"/>
  <c r="AH29" i="1"/>
  <c r="AG29" i="1"/>
  <c r="AF29" i="1"/>
  <c r="AE29" i="1"/>
  <c r="AD29" i="1"/>
  <c r="AC29" i="1"/>
  <c r="AB29" i="1"/>
  <c r="AA29" i="1"/>
  <c r="Z29" i="1"/>
  <c r="Y29" i="1"/>
  <c r="X29" i="1"/>
  <c r="P29" i="1"/>
  <c r="T29" i="1" s="1"/>
  <c r="U29" i="1" s="1"/>
  <c r="AP29" i="1" s="1"/>
  <c r="AL28" i="1"/>
  <c r="AK28" i="1"/>
  <c r="AJ28" i="1"/>
  <c r="AH28" i="1"/>
  <c r="AG28" i="1"/>
  <c r="AF28" i="1"/>
  <c r="AE28" i="1"/>
  <c r="AD28" i="1"/>
  <c r="AC28" i="1"/>
  <c r="AB28" i="1"/>
  <c r="AA28" i="1"/>
  <c r="Z28" i="1"/>
  <c r="Y28" i="1"/>
  <c r="X28" i="1"/>
  <c r="P28" i="1"/>
  <c r="AI28" i="1" s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T27" i="1"/>
  <c r="AM27" i="1" s="1"/>
  <c r="AL26" i="1"/>
  <c r="AK26" i="1"/>
  <c r="AJ26" i="1"/>
  <c r="AH26" i="1"/>
  <c r="AG26" i="1"/>
  <c r="AF26" i="1"/>
  <c r="AE26" i="1"/>
  <c r="AD26" i="1"/>
  <c r="AC26" i="1"/>
  <c r="AB26" i="1"/>
  <c r="AA26" i="1"/>
  <c r="Z26" i="1"/>
  <c r="Y26" i="1"/>
  <c r="X26" i="1"/>
  <c r="P26" i="1"/>
  <c r="AI26" i="1" s="1"/>
  <c r="AL25" i="1"/>
  <c r="AK25" i="1"/>
  <c r="AJ25" i="1"/>
  <c r="AH25" i="1"/>
  <c r="AG25" i="1"/>
  <c r="AF25" i="1"/>
  <c r="AE25" i="1"/>
  <c r="AD25" i="1"/>
  <c r="AC25" i="1"/>
  <c r="AB25" i="1"/>
  <c r="AA25" i="1"/>
  <c r="Z25" i="1"/>
  <c r="Y25" i="1"/>
  <c r="X25" i="1"/>
  <c r="P25" i="1"/>
  <c r="T25" i="1" s="1"/>
  <c r="U25" i="1" s="1"/>
  <c r="V25" i="1" s="1"/>
  <c r="AL24" i="1"/>
  <c r="AK24" i="1"/>
  <c r="AJ24" i="1"/>
  <c r="AH24" i="1"/>
  <c r="AG24" i="1"/>
  <c r="AF24" i="1"/>
  <c r="AE24" i="1"/>
  <c r="AD24" i="1"/>
  <c r="AC24" i="1"/>
  <c r="AB24" i="1"/>
  <c r="AA24" i="1"/>
  <c r="Z24" i="1"/>
  <c r="Y24" i="1"/>
  <c r="X24" i="1"/>
  <c r="P24" i="1"/>
  <c r="T24" i="1" s="1"/>
  <c r="AM24" i="1" s="1"/>
  <c r="AL23" i="1"/>
  <c r="AK23" i="1"/>
  <c r="AJ23" i="1"/>
  <c r="AH23" i="1"/>
  <c r="AG23" i="1"/>
  <c r="AF23" i="1"/>
  <c r="AE23" i="1"/>
  <c r="AD23" i="1"/>
  <c r="AC23" i="1"/>
  <c r="AB23" i="1"/>
  <c r="AA23" i="1"/>
  <c r="Z23" i="1"/>
  <c r="Y23" i="1"/>
  <c r="X23" i="1"/>
  <c r="P23" i="1"/>
  <c r="T23" i="1" s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T22" i="1"/>
  <c r="U22" i="1" s="1"/>
  <c r="AP22" i="1" s="1"/>
  <c r="AL21" i="1"/>
  <c r="AK21" i="1"/>
  <c r="AJ21" i="1"/>
  <c r="AH21" i="1"/>
  <c r="AG21" i="1"/>
  <c r="AF21" i="1"/>
  <c r="AE21" i="1"/>
  <c r="AD21" i="1"/>
  <c r="AC21" i="1"/>
  <c r="AB21" i="1"/>
  <c r="AA21" i="1"/>
  <c r="Z21" i="1"/>
  <c r="Y21" i="1"/>
  <c r="X21" i="1"/>
  <c r="AM21" i="1" s="1"/>
  <c r="P21" i="1"/>
  <c r="AI21" i="1" s="1"/>
  <c r="AL17" i="1"/>
  <c r="AK17" i="1"/>
  <c r="AJ17" i="1"/>
  <c r="AH17" i="1"/>
  <c r="AG17" i="1"/>
  <c r="AF17" i="1"/>
  <c r="AE17" i="1"/>
  <c r="AD17" i="1"/>
  <c r="AC17" i="1"/>
  <c r="AB17" i="1"/>
  <c r="AA17" i="1"/>
  <c r="Z17" i="1"/>
  <c r="Y17" i="1"/>
  <c r="X17" i="1"/>
  <c r="P17" i="1"/>
  <c r="AI17" i="1" s="1"/>
  <c r="AL16" i="1"/>
  <c r="AK16" i="1"/>
  <c r="AJ16" i="1"/>
  <c r="AH16" i="1"/>
  <c r="AG16" i="1"/>
  <c r="AF16" i="1"/>
  <c r="AE16" i="1"/>
  <c r="AD16" i="1"/>
  <c r="AC16" i="1"/>
  <c r="AB16" i="1"/>
  <c r="AA16" i="1"/>
  <c r="Z16" i="1"/>
  <c r="Y16" i="1"/>
  <c r="X16" i="1"/>
  <c r="P16" i="1"/>
  <c r="AI16" i="1" s="1"/>
  <c r="AL15" i="1"/>
  <c r="AK15" i="1"/>
  <c r="AJ15" i="1"/>
  <c r="AH15" i="1"/>
  <c r="AG15" i="1"/>
  <c r="AF15" i="1"/>
  <c r="AE15" i="1"/>
  <c r="AD15" i="1"/>
  <c r="AC15" i="1"/>
  <c r="AB15" i="1"/>
  <c r="AA15" i="1"/>
  <c r="Z15" i="1"/>
  <c r="Y15" i="1"/>
  <c r="X15" i="1"/>
  <c r="P15" i="1"/>
  <c r="T15" i="1" s="1"/>
  <c r="AM15" i="1" s="1"/>
  <c r="AL14" i="1"/>
  <c r="AK14" i="1"/>
  <c r="AJ14" i="1"/>
  <c r="AH14" i="1"/>
  <c r="AG14" i="1"/>
  <c r="AF14" i="1"/>
  <c r="AE14" i="1"/>
  <c r="AD14" i="1"/>
  <c r="AC14" i="1"/>
  <c r="AB14" i="1"/>
  <c r="AA14" i="1"/>
  <c r="Z14" i="1"/>
  <c r="Y14" i="1"/>
  <c r="X14" i="1"/>
  <c r="P14" i="1"/>
  <c r="T14" i="1" s="1"/>
  <c r="AL13" i="1"/>
  <c r="AK13" i="1"/>
  <c r="AJ13" i="1"/>
  <c r="AH13" i="1"/>
  <c r="AG13" i="1"/>
  <c r="AF13" i="1"/>
  <c r="AE13" i="1"/>
  <c r="AD13" i="1"/>
  <c r="AC13" i="1"/>
  <c r="AB13" i="1"/>
  <c r="AA13" i="1"/>
  <c r="Z13" i="1"/>
  <c r="Y13" i="1"/>
  <c r="X13" i="1"/>
  <c r="P13" i="1"/>
  <c r="AI13" i="1" s="1"/>
  <c r="AL12" i="1"/>
  <c r="AK12" i="1"/>
  <c r="AJ12" i="1"/>
  <c r="AH12" i="1"/>
  <c r="AG12" i="1"/>
  <c r="AF12" i="1"/>
  <c r="AE12" i="1"/>
  <c r="AD12" i="1"/>
  <c r="AC12" i="1"/>
  <c r="AB12" i="1"/>
  <c r="AA12" i="1"/>
  <c r="Z12" i="1"/>
  <c r="Y12" i="1"/>
  <c r="X12" i="1"/>
  <c r="P12" i="1"/>
  <c r="T12" i="1" s="1"/>
  <c r="U12" i="1" s="1"/>
  <c r="AU283" i="10" l="1"/>
  <c r="AV275" i="10" s="1"/>
  <c r="AX286" i="10"/>
  <c r="AT34" i="9"/>
  <c r="AU34" i="9" s="1"/>
  <c r="AV37" i="10"/>
  <c r="AX37" i="10" s="1"/>
  <c r="AV54" i="10"/>
  <c r="AV23" i="10"/>
  <c r="AV15" i="10"/>
  <c r="AV45" i="10"/>
  <c r="Z126" i="9"/>
  <c r="AU48" i="10"/>
  <c r="AX48" i="10" s="1"/>
  <c r="AT26" i="9"/>
  <c r="AU26" i="9" s="1"/>
  <c r="AQ18" i="9"/>
  <c r="AQ273" i="9" s="1"/>
  <c r="AT139" i="10"/>
  <c r="AV126" i="9"/>
  <c r="AV34" i="9"/>
  <c r="AU30" i="10"/>
  <c r="AW267" i="9"/>
  <c r="AX81" i="10"/>
  <c r="AX139" i="10"/>
  <c r="AX58" i="10"/>
  <c r="AX199" i="10"/>
  <c r="AX66" i="10"/>
  <c r="AX213" i="10"/>
  <c r="AU94" i="10"/>
  <c r="AU98" i="10" s="1"/>
  <c r="AX98" i="10" s="1"/>
  <c r="Z43" i="9"/>
  <c r="AV21" i="9"/>
  <c r="Z28" i="9"/>
  <c r="Z42" i="9"/>
  <c r="AV42" i="9"/>
  <c r="AV12" i="9"/>
  <c r="Z51" i="9"/>
  <c r="AM273" i="9"/>
  <c r="AT279" i="9"/>
  <c r="AV17" i="9"/>
  <c r="Z17" i="9"/>
  <c r="Z26" i="9"/>
  <c r="AV26" i="9"/>
  <c r="AW115" i="9"/>
  <c r="AU213" i="9"/>
  <c r="AW213" i="9" s="1"/>
  <c r="AT58" i="9"/>
  <c r="AU51" i="9"/>
  <c r="AU190" i="9"/>
  <c r="AT199" i="9"/>
  <c r="AU187" i="9"/>
  <c r="AW187" i="9" s="1"/>
  <c r="AU254" i="9"/>
  <c r="AW254" i="9" s="1"/>
  <c r="AT37" i="9"/>
  <c r="AU33" i="9"/>
  <c r="AU88" i="9"/>
  <c r="AW88" i="9" s="1"/>
  <c r="AU271" i="9"/>
  <c r="AW271" i="9" s="1"/>
  <c r="AT48" i="9"/>
  <c r="AU81" i="9"/>
  <c r="AW81" i="9" s="1"/>
  <c r="Z14" i="9"/>
  <c r="AV14" i="9"/>
  <c r="AU260" i="9"/>
  <c r="AW260" i="9" s="1"/>
  <c r="AU91" i="9"/>
  <c r="AT94" i="9"/>
  <c r="AT14" i="9"/>
  <c r="AU66" i="9"/>
  <c r="AW66" i="9" s="1"/>
  <c r="AV125" i="9"/>
  <c r="Z125" i="9"/>
  <c r="AU232" i="9"/>
  <c r="AW232" i="9" s="1"/>
  <c r="AT125" i="9"/>
  <c r="AN24" i="1"/>
  <c r="AO24" i="1" s="1"/>
  <c r="AN74" i="1"/>
  <c r="AO74" i="1" s="1"/>
  <c r="AN78" i="1"/>
  <c r="AO78" i="1" s="1"/>
  <c r="AN79" i="1"/>
  <c r="AN109" i="1"/>
  <c r="AO109" i="1" s="1"/>
  <c r="AN239" i="1"/>
  <c r="AO239" i="1" s="1"/>
  <c r="AN240" i="1"/>
  <c r="AO240" i="1" s="1"/>
  <c r="AN243" i="1"/>
  <c r="AN244" i="1"/>
  <c r="AO244" i="1" s="1"/>
  <c r="AN245" i="1"/>
  <c r="AO245" i="1" s="1"/>
  <c r="AN247" i="1"/>
  <c r="AO247" i="1" s="1"/>
  <c r="AN71" i="1"/>
  <c r="AN27" i="1"/>
  <c r="AO27" i="1" s="1"/>
  <c r="AN55" i="1"/>
  <c r="AN70" i="1"/>
  <c r="AO70" i="1" s="1"/>
  <c r="AN222" i="1"/>
  <c r="AO222" i="1" s="1"/>
  <c r="AN185" i="1"/>
  <c r="AO185" i="1" s="1"/>
  <c r="AN265" i="1"/>
  <c r="AO265" i="1" s="1"/>
  <c r="AN192" i="1"/>
  <c r="AO192" i="1" s="1"/>
  <c r="AN65" i="1"/>
  <c r="AN15" i="1"/>
  <c r="AO15" i="1" s="1"/>
  <c r="AN229" i="1"/>
  <c r="AO229" i="1" s="1"/>
  <c r="AN62" i="1"/>
  <c r="AO62" i="1" s="1"/>
  <c r="AN64" i="1"/>
  <c r="AO64" i="1" s="1"/>
  <c r="AO84" i="1"/>
  <c r="AN21" i="1"/>
  <c r="AO21" i="1" s="1"/>
  <c r="AN207" i="1"/>
  <c r="AO207" i="1" s="1"/>
  <c r="AN209" i="1"/>
  <c r="AO209" i="1" s="1"/>
  <c r="AN136" i="1"/>
  <c r="AO136" i="1" s="1"/>
  <c r="AN138" i="1"/>
  <c r="AO138" i="1" s="1"/>
  <c r="AN179" i="1"/>
  <c r="AO179" i="1" s="1"/>
  <c r="AL187" i="1"/>
  <c r="AN190" i="1"/>
  <c r="AO190" i="1" s="1"/>
  <c r="AN194" i="1"/>
  <c r="AO194" i="1" s="1"/>
  <c r="AN251" i="1"/>
  <c r="AO251" i="1" s="1"/>
  <c r="AN252" i="1"/>
  <c r="AO252" i="1" s="1"/>
  <c r="AN253" i="1"/>
  <c r="AO253" i="1" s="1"/>
  <c r="AN183" i="1"/>
  <c r="AO183" i="1" s="1"/>
  <c r="AO92" i="1"/>
  <c r="AO243" i="1"/>
  <c r="AN203" i="1"/>
  <c r="AO203" i="1" s="1"/>
  <c r="AN211" i="1"/>
  <c r="AO211" i="1" s="1"/>
  <c r="AN212" i="1"/>
  <c r="AO212" i="1" s="1"/>
  <c r="AS57" i="1"/>
  <c r="AN41" i="1"/>
  <c r="AO41" i="1" s="1"/>
  <c r="AO61" i="1"/>
  <c r="AN259" i="1"/>
  <c r="AO259" i="1" s="1"/>
  <c r="AO102" i="1"/>
  <c r="AN97" i="1"/>
  <c r="AN98" i="1" s="1"/>
  <c r="AO98" i="1" s="1"/>
  <c r="AQ98" i="1" s="1"/>
  <c r="AN127" i="1"/>
  <c r="AO127" i="1" s="1"/>
  <c r="AN130" i="1"/>
  <c r="AO130" i="1" s="1"/>
  <c r="AO134" i="1"/>
  <c r="AN157" i="1"/>
  <c r="AN158" i="1"/>
  <c r="AO158" i="1" s="1"/>
  <c r="AN165" i="1"/>
  <c r="AO165" i="1" s="1"/>
  <c r="AN166" i="1"/>
  <c r="AO166" i="1" s="1"/>
  <c r="AN167" i="1"/>
  <c r="AN170" i="1"/>
  <c r="AO170" i="1" s="1"/>
  <c r="AN171" i="1"/>
  <c r="AO171" i="1" s="1"/>
  <c r="AN173" i="1"/>
  <c r="AO173" i="1" s="1"/>
  <c r="AN174" i="1"/>
  <c r="AO174" i="1" s="1"/>
  <c r="AO177" i="1"/>
  <c r="AN217" i="1"/>
  <c r="AO217" i="1" s="1"/>
  <c r="AN221" i="1"/>
  <c r="AO221" i="1" s="1"/>
  <c r="AN225" i="1"/>
  <c r="AO225" i="1" s="1"/>
  <c r="AN226" i="1"/>
  <c r="AO226" i="1" s="1"/>
  <c r="AN230" i="1"/>
  <c r="AO43" i="1"/>
  <c r="AO131" i="1"/>
  <c r="AO153" i="1"/>
  <c r="AO161" i="1"/>
  <c r="AO163" i="1"/>
  <c r="AO167" i="1"/>
  <c r="AO169" i="1"/>
  <c r="AO175" i="1"/>
  <c r="AO230" i="1"/>
  <c r="AO79" i="1"/>
  <c r="AO86" i="1"/>
  <c r="AN111" i="1"/>
  <c r="AO111" i="1" s="1"/>
  <c r="AN119" i="1"/>
  <c r="AO119" i="1" s="1"/>
  <c r="AN145" i="1"/>
  <c r="AO145" i="1" s="1"/>
  <c r="AN149" i="1"/>
  <c r="AO149" i="1" s="1"/>
  <c r="AO150" i="1"/>
  <c r="AN193" i="1"/>
  <c r="AO193" i="1" s="1"/>
  <c r="AN196" i="1"/>
  <c r="AO196" i="1" s="1"/>
  <c r="AN198" i="1"/>
  <c r="AO198" i="1" s="1"/>
  <c r="AN241" i="1"/>
  <c r="AO241" i="1" s="1"/>
  <c r="AN248" i="1"/>
  <c r="AO248" i="1" s="1"/>
  <c r="AN249" i="1"/>
  <c r="AO249" i="1" s="1"/>
  <c r="AO56" i="1"/>
  <c r="AM270" i="1"/>
  <c r="AL115" i="1"/>
  <c r="AN113" i="1"/>
  <c r="AO113" i="1" s="1"/>
  <c r="AO71" i="1"/>
  <c r="AO157" i="1"/>
  <c r="AO85" i="1"/>
  <c r="AO40" i="1"/>
  <c r="AO55" i="1"/>
  <c r="AF267" i="1"/>
  <c r="AM63" i="1"/>
  <c r="AN63" i="1" s="1"/>
  <c r="AO63" i="1" s="1"/>
  <c r="AC260" i="1"/>
  <c r="AO65" i="1"/>
  <c r="AM12" i="1"/>
  <c r="AN12" i="1" s="1"/>
  <c r="AO12" i="1" s="1"/>
  <c r="AO53" i="1"/>
  <c r="U152" i="1"/>
  <c r="V152" i="1" s="1"/>
  <c r="AG267" i="1"/>
  <c r="AM103" i="1"/>
  <c r="AN103" i="1" s="1"/>
  <c r="AO103" i="1" s="1"/>
  <c r="Z267" i="1"/>
  <c r="AA260" i="1"/>
  <c r="AK88" i="1"/>
  <c r="AD88" i="1"/>
  <c r="AM35" i="1"/>
  <c r="AN35" i="1" s="1"/>
  <c r="AO35" i="1" s="1"/>
  <c r="AK94" i="1"/>
  <c r="V52" i="1"/>
  <c r="AM51" i="1"/>
  <c r="AN51" i="1" s="1"/>
  <c r="AM93" i="1"/>
  <c r="AN93" i="1" s="1"/>
  <c r="AO93" i="1" s="1"/>
  <c r="AM42" i="1"/>
  <c r="AN42" i="1" s="1"/>
  <c r="V29" i="1"/>
  <c r="V22" i="1"/>
  <c r="AM13" i="1"/>
  <c r="AN13" i="1" s="1"/>
  <c r="AO13" i="1" s="1"/>
  <c r="AD260" i="1"/>
  <c r="AI92" i="1"/>
  <c r="AI94" i="1" s="1"/>
  <c r="X267" i="1"/>
  <c r="AR267" i="1" s="1"/>
  <c r="V227" i="1"/>
  <c r="AM227" i="1"/>
  <c r="AN227" i="1" s="1"/>
  <c r="AO227" i="1" s="1"/>
  <c r="AB267" i="1"/>
  <c r="AB94" i="1"/>
  <c r="AH37" i="1"/>
  <c r="AI33" i="1"/>
  <c r="Z94" i="1"/>
  <c r="Z37" i="1"/>
  <c r="U149" i="1"/>
  <c r="AF199" i="1"/>
  <c r="AI24" i="1"/>
  <c r="AC94" i="1"/>
  <c r="AF18" i="1"/>
  <c r="AD94" i="1"/>
  <c r="AK105" i="1"/>
  <c r="AE94" i="1"/>
  <c r="AK260" i="1"/>
  <c r="AL213" i="1"/>
  <c r="U240" i="1"/>
  <c r="V240" i="1" s="1"/>
  <c r="U109" i="1"/>
  <c r="V109" i="1" s="1"/>
  <c r="U174" i="1"/>
  <c r="U113" i="1"/>
  <c r="U244" i="1"/>
  <c r="T36" i="1"/>
  <c r="U36" i="1" s="1"/>
  <c r="AL94" i="1"/>
  <c r="AM87" i="1"/>
  <c r="AN87" i="1" s="1"/>
  <c r="AO87" i="1" s="1"/>
  <c r="U169" i="1"/>
  <c r="AH260" i="1"/>
  <c r="T35" i="1"/>
  <c r="U35" i="1" s="1"/>
  <c r="V35" i="1" s="1"/>
  <c r="AB88" i="1"/>
  <c r="Z58" i="1"/>
  <c r="AM122" i="1"/>
  <c r="AN122" i="1" s="1"/>
  <c r="AO122" i="1" s="1"/>
  <c r="U127" i="1"/>
  <c r="AP127" i="1" s="1"/>
  <c r="AF105" i="1"/>
  <c r="AI199" i="1"/>
  <c r="Z139" i="1"/>
  <c r="U130" i="1"/>
  <c r="U136" i="1"/>
  <c r="U33" i="1"/>
  <c r="AM33" i="1"/>
  <c r="AN33" i="1" s="1"/>
  <c r="AG18" i="1"/>
  <c r="AA58" i="1"/>
  <c r="AP87" i="1"/>
  <c r="AG105" i="1"/>
  <c r="U119" i="1"/>
  <c r="AP119" i="1" s="1"/>
  <c r="X187" i="1"/>
  <c r="V143" i="1"/>
  <c r="AM143" i="1"/>
  <c r="AN143" i="1" s="1"/>
  <c r="AO143" i="1" s="1"/>
  <c r="U179" i="1"/>
  <c r="AM204" i="1"/>
  <c r="AN204" i="1" s="1"/>
  <c r="AO204" i="1" s="1"/>
  <c r="AL139" i="1"/>
  <c r="AK18" i="1"/>
  <c r="AE37" i="1"/>
  <c r="AH105" i="1"/>
  <c r="AM208" i="1"/>
  <c r="AN208" i="1" s="1"/>
  <c r="AO208" i="1" s="1"/>
  <c r="U241" i="1"/>
  <c r="AP241" i="1" s="1"/>
  <c r="AM128" i="1"/>
  <c r="AN128" i="1" s="1"/>
  <c r="AO128" i="1" s="1"/>
  <c r="AD48" i="1"/>
  <c r="AP151" i="1"/>
  <c r="U183" i="1"/>
  <c r="V183" i="1" s="1"/>
  <c r="AM75" i="1"/>
  <c r="AN75" i="1" s="1"/>
  <c r="AO75" i="1" s="1"/>
  <c r="U153" i="1"/>
  <c r="V128" i="1"/>
  <c r="AM154" i="1"/>
  <c r="AN154" i="1" s="1"/>
  <c r="AO154" i="1" s="1"/>
  <c r="U185" i="1"/>
  <c r="AP185" i="1" s="1"/>
  <c r="AK37" i="1"/>
  <c r="AC66" i="1"/>
  <c r="U79" i="1"/>
  <c r="V79" i="1" s="1"/>
  <c r="AM155" i="1"/>
  <c r="AN155" i="1" s="1"/>
  <c r="AO155" i="1" s="1"/>
  <c r="AE88" i="1"/>
  <c r="AE139" i="1"/>
  <c r="AJ199" i="1"/>
  <c r="Y18" i="1"/>
  <c r="T91" i="1"/>
  <c r="AM91" i="1" s="1"/>
  <c r="AN91" i="1" s="1"/>
  <c r="AO91" i="1" s="1"/>
  <c r="U92" i="1"/>
  <c r="AP92" i="1" s="1"/>
  <c r="Z105" i="1"/>
  <c r="U158" i="1"/>
  <c r="U217" i="1"/>
  <c r="AP217" i="1" s="1"/>
  <c r="AF66" i="1"/>
  <c r="AG66" i="1"/>
  <c r="AM159" i="1"/>
  <c r="AN159" i="1" s="1"/>
  <c r="AO159" i="1" s="1"/>
  <c r="AA37" i="1"/>
  <c r="AF81" i="1"/>
  <c r="AC105" i="1"/>
  <c r="AA115" i="1"/>
  <c r="U167" i="1"/>
  <c r="AG199" i="1"/>
  <c r="AJ37" i="1"/>
  <c r="AM231" i="1"/>
  <c r="AN231" i="1" s="1"/>
  <c r="AO231" i="1" s="1"/>
  <c r="U56" i="1"/>
  <c r="AP56" i="1" s="1"/>
  <c r="U138" i="1"/>
  <c r="AP138" i="1" s="1"/>
  <c r="AI177" i="1"/>
  <c r="AI187" i="1" s="1"/>
  <c r="U192" i="1"/>
  <c r="V192" i="1" s="1"/>
  <c r="U194" i="1"/>
  <c r="AP194" i="1" s="1"/>
  <c r="AB260" i="1"/>
  <c r="AH94" i="1"/>
  <c r="U252" i="1"/>
  <c r="X115" i="1"/>
  <c r="X58" i="1"/>
  <c r="U165" i="1"/>
  <c r="AG30" i="1"/>
  <c r="AE18" i="1"/>
  <c r="AI23" i="1"/>
  <c r="V86" i="1"/>
  <c r="AI126" i="1"/>
  <c r="AP123" i="1"/>
  <c r="V123" i="1"/>
  <c r="AP155" i="1"/>
  <c r="V155" i="1"/>
  <c r="AP231" i="1"/>
  <c r="V231" i="1"/>
  <c r="U34" i="1"/>
  <c r="V34" i="1" s="1"/>
  <c r="AM34" i="1"/>
  <c r="AN34" i="1" s="1"/>
  <c r="AO34" i="1" s="1"/>
  <c r="AP159" i="1"/>
  <c r="V159" i="1"/>
  <c r="AI54" i="1"/>
  <c r="AG94" i="1"/>
  <c r="AM152" i="1"/>
  <c r="AN152" i="1" s="1"/>
  <c r="AO152" i="1" s="1"/>
  <c r="U175" i="1"/>
  <c r="AM184" i="1"/>
  <c r="AN184" i="1" s="1"/>
  <c r="AO184" i="1" s="1"/>
  <c r="U203" i="1"/>
  <c r="AG254" i="1"/>
  <c r="AD254" i="1"/>
  <c r="AC254" i="1"/>
  <c r="U253" i="1"/>
  <c r="AP253" i="1" s="1"/>
  <c r="Y267" i="1"/>
  <c r="AL18" i="1"/>
  <c r="AK58" i="1"/>
  <c r="AJ81" i="1"/>
  <c r="T13" i="1"/>
  <c r="U13" i="1" s="1"/>
  <c r="T16" i="1"/>
  <c r="U16" i="1" s="1"/>
  <c r="T17" i="1"/>
  <c r="Y48" i="1"/>
  <c r="AL58" i="1"/>
  <c r="AA66" i="1"/>
  <c r="AK81" i="1"/>
  <c r="AM80" i="1"/>
  <c r="AN80" i="1" s="1"/>
  <c r="AO80" i="1" s="1"/>
  <c r="AA105" i="1"/>
  <c r="AM142" i="1"/>
  <c r="U193" i="1"/>
  <c r="U209" i="1"/>
  <c r="AM216" i="1"/>
  <c r="AN216" i="1" s="1"/>
  <c r="AO216" i="1" s="1"/>
  <c r="AP242" i="1"/>
  <c r="U265" i="1"/>
  <c r="AP265" i="1" s="1"/>
  <c r="AE30" i="1"/>
  <c r="AM264" i="1"/>
  <c r="AN264" i="1" s="1"/>
  <c r="AO264" i="1" s="1"/>
  <c r="X18" i="1"/>
  <c r="AH30" i="1"/>
  <c r="AL37" i="1"/>
  <c r="AJ58" i="1"/>
  <c r="AF88" i="1"/>
  <c r="AB105" i="1"/>
  <c r="AM160" i="1"/>
  <c r="AN160" i="1" s="1"/>
  <c r="AO160" i="1" s="1"/>
  <c r="AE199" i="1"/>
  <c r="AA267" i="1"/>
  <c r="AI81" i="1"/>
  <c r="AF139" i="1"/>
  <c r="AL30" i="1"/>
  <c r="AI34" i="1"/>
  <c r="AA48" i="1"/>
  <c r="AB48" i="1"/>
  <c r="AG88" i="1"/>
  <c r="AG37" i="1"/>
  <c r="X81" i="1"/>
  <c r="U71" i="1"/>
  <c r="AH88" i="1"/>
  <c r="AE105" i="1"/>
  <c r="AK139" i="1"/>
  <c r="U131" i="1"/>
  <c r="AM132" i="1"/>
  <c r="AN132" i="1" s="1"/>
  <c r="AO132" i="1" s="1"/>
  <c r="U161" i="1"/>
  <c r="AB213" i="1"/>
  <c r="U211" i="1"/>
  <c r="AM219" i="1"/>
  <c r="AN219" i="1" s="1"/>
  <c r="AO219" i="1" s="1"/>
  <c r="AJ260" i="1"/>
  <c r="AC267" i="1"/>
  <c r="AM120" i="1"/>
  <c r="AN120" i="1" s="1"/>
  <c r="AO120" i="1" s="1"/>
  <c r="AM168" i="1"/>
  <c r="AN168" i="1" s="1"/>
  <c r="AO168" i="1" s="1"/>
  <c r="Z18" i="1"/>
  <c r="AM22" i="1"/>
  <c r="AN22" i="1" s="1"/>
  <c r="AO22" i="1" s="1"/>
  <c r="AA18" i="1"/>
  <c r="T21" i="1"/>
  <c r="U21" i="1" s="1"/>
  <c r="AP21" i="1" s="1"/>
  <c r="AI29" i="1"/>
  <c r="AE48" i="1"/>
  <c r="Y58" i="1"/>
  <c r="U55" i="1"/>
  <c r="AE66" i="1"/>
  <c r="Y81" i="1"/>
  <c r="AI88" i="1"/>
  <c r="U111" i="1"/>
  <c r="AB139" i="1"/>
  <c r="AP132" i="1"/>
  <c r="U145" i="1"/>
  <c r="AM220" i="1"/>
  <c r="AN220" i="1" s="1"/>
  <c r="AO220" i="1" s="1"/>
  <c r="U245" i="1"/>
  <c r="AP245" i="1" s="1"/>
  <c r="AL260" i="1"/>
  <c r="AA30" i="1"/>
  <c r="AC37" i="1"/>
  <c r="Y37" i="1"/>
  <c r="AC58" i="1"/>
  <c r="AI64" i="1"/>
  <c r="U74" i="1"/>
  <c r="U84" i="1"/>
  <c r="AP84" i="1" s="1"/>
  <c r="AL88" i="1"/>
  <c r="X105" i="1"/>
  <c r="AM123" i="1"/>
  <c r="AN123" i="1" s="1"/>
  <c r="AO123" i="1" s="1"/>
  <c r="AC187" i="1"/>
  <c r="AB187" i="1"/>
  <c r="U171" i="1"/>
  <c r="U190" i="1"/>
  <c r="AB199" i="1"/>
  <c r="AE213" i="1"/>
  <c r="Z213" i="1"/>
  <c r="U207" i="1"/>
  <c r="U212" i="1"/>
  <c r="V212" i="1" s="1"/>
  <c r="AE232" i="1"/>
  <c r="AM236" i="1"/>
  <c r="AN236" i="1" s="1"/>
  <c r="AO236" i="1" s="1"/>
  <c r="U248" i="1"/>
  <c r="AP248" i="1" s="1"/>
  <c r="Z260" i="1"/>
  <c r="AH267" i="1"/>
  <c r="AM72" i="1"/>
  <c r="AN72" i="1" s="1"/>
  <c r="AO72" i="1" s="1"/>
  <c r="AM147" i="1"/>
  <c r="AN147" i="1" s="1"/>
  <c r="AO147" i="1" s="1"/>
  <c r="AA232" i="1"/>
  <c r="AM224" i="1"/>
  <c r="AN224" i="1" s="1"/>
  <c r="AO224" i="1" s="1"/>
  <c r="AD37" i="1"/>
  <c r="AK66" i="1"/>
  <c r="AC81" i="1"/>
  <c r="AL105" i="1"/>
  <c r="AD115" i="1"/>
  <c r="AM137" i="1"/>
  <c r="AN137" i="1" s="1"/>
  <c r="AO137" i="1" s="1"/>
  <c r="AP147" i="1"/>
  <c r="AM180" i="1"/>
  <c r="AN180" i="1" s="1"/>
  <c r="AO180" i="1" s="1"/>
  <c r="AC199" i="1"/>
  <c r="AA254" i="1"/>
  <c r="AM235" i="1"/>
  <c r="AN235" i="1" s="1"/>
  <c r="AO235" i="1" s="1"/>
  <c r="U163" i="1"/>
  <c r="U170" i="1"/>
  <c r="AP246" i="1"/>
  <c r="X260" i="1"/>
  <c r="AR260" i="1" s="1"/>
  <c r="AI40" i="1"/>
  <c r="AE58" i="1"/>
  <c r="AE81" i="1"/>
  <c r="AP75" i="1"/>
  <c r="Y88" i="1"/>
  <c r="AM104" i="1"/>
  <c r="AN104" i="1" s="1"/>
  <c r="U157" i="1"/>
  <c r="V157" i="1" s="1"/>
  <c r="X199" i="1"/>
  <c r="AM228" i="1"/>
  <c r="AN228" i="1" s="1"/>
  <c r="AO228" i="1" s="1"/>
  <c r="AB254" i="1"/>
  <c r="U249" i="1"/>
  <c r="AP249" i="1" s="1"/>
  <c r="AJ267" i="1"/>
  <c r="T26" i="1"/>
  <c r="AP93" i="1"/>
  <c r="AH66" i="1"/>
  <c r="AG139" i="1"/>
  <c r="U198" i="1"/>
  <c r="AD232" i="1"/>
  <c r="AH18" i="1"/>
  <c r="AB30" i="1"/>
  <c r="X37" i="1"/>
  <c r="AF58" i="1"/>
  <c r="AM76" i="1"/>
  <c r="AN76" i="1" s="1"/>
  <c r="AO76" i="1" s="1"/>
  <c r="AE115" i="1"/>
  <c r="AM191" i="1"/>
  <c r="AN191" i="1" s="1"/>
  <c r="AJ213" i="1"/>
  <c r="AH232" i="1"/>
  <c r="AK267" i="1"/>
  <c r="U24" i="1"/>
  <c r="U196" i="1"/>
  <c r="AP196" i="1" s="1"/>
  <c r="Z30" i="1"/>
  <c r="AB37" i="1"/>
  <c r="AI14" i="1"/>
  <c r="AJ18" i="1"/>
  <c r="AC30" i="1"/>
  <c r="AK48" i="1"/>
  <c r="T44" i="1"/>
  <c r="AM44" i="1" s="1"/>
  <c r="AN44" i="1" s="1"/>
  <c r="AO44" i="1" s="1"/>
  <c r="AG58" i="1"/>
  <c r="X66" i="1"/>
  <c r="AR66" i="1" s="1"/>
  <c r="Z88" i="1"/>
  <c r="U166" i="1"/>
  <c r="V166" i="1" s="1"/>
  <c r="AF232" i="1"/>
  <c r="U229" i="1"/>
  <c r="AP250" i="1"/>
  <c r="AL267" i="1"/>
  <c r="AI266" i="1"/>
  <c r="AI267" i="1" s="1"/>
  <c r="AM223" i="1"/>
  <c r="AN223" i="1" s="1"/>
  <c r="AO223" i="1" s="1"/>
  <c r="AM57" i="1"/>
  <c r="AN57" i="1" s="1"/>
  <c r="AO57" i="1" s="1"/>
  <c r="Y115" i="1"/>
  <c r="AF48" i="1"/>
  <c r="Y94" i="1"/>
  <c r="AF30" i="1"/>
  <c r="AD30" i="1"/>
  <c r="AH58" i="1"/>
  <c r="AH81" i="1"/>
  <c r="Y105" i="1"/>
  <c r="U150" i="1"/>
  <c r="AM151" i="1"/>
  <c r="AN151" i="1" s="1"/>
  <c r="AO151" i="1" s="1"/>
  <c r="U173" i="1"/>
  <c r="AD213" i="1"/>
  <c r="AE260" i="1"/>
  <c r="AM263" i="1"/>
  <c r="AN263" i="1" s="1"/>
  <c r="AO263" i="1" s="1"/>
  <c r="AM46" i="1"/>
  <c r="AN46" i="1" s="1"/>
  <c r="AO46" i="1" s="1"/>
  <c r="U46" i="1"/>
  <c r="AM14" i="1"/>
  <c r="AN14" i="1" s="1"/>
  <c r="AO14" i="1" s="1"/>
  <c r="U14" i="1"/>
  <c r="V14" i="1" s="1"/>
  <c r="AP25" i="1"/>
  <c r="U40" i="1"/>
  <c r="AP51" i="1"/>
  <c r="V51" i="1"/>
  <c r="U23" i="1"/>
  <c r="V23" i="1" s="1"/>
  <c r="AM23" i="1"/>
  <c r="AN23" i="1" s="1"/>
  <c r="U144" i="1"/>
  <c r="AM144" i="1"/>
  <c r="AN144" i="1" s="1"/>
  <c r="AO144" i="1" s="1"/>
  <c r="AD81" i="1"/>
  <c r="AB58" i="1"/>
  <c r="AM25" i="1"/>
  <c r="AN25" i="1" s="1"/>
  <c r="AO25" i="1" s="1"/>
  <c r="Y187" i="1"/>
  <c r="AI12" i="1"/>
  <c r="U15" i="1"/>
  <c r="V15" i="1" s="1"/>
  <c r="AI15" i="1"/>
  <c r="AF37" i="1"/>
  <c r="AI41" i="1"/>
  <c r="AI46" i="1"/>
  <c r="AD58" i="1"/>
  <c r="AG81" i="1"/>
  <c r="AM73" i="1"/>
  <c r="AN73" i="1" s="1"/>
  <c r="AO73" i="1" s="1"/>
  <c r="U73" i="1"/>
  <c r="AA94" i="1"/>
  <c r="AD105" i="1"/>
  <c r="V108" i="1"/>
  <c r="AI115" i="1"/>
  <c r="AC115" i="1"/>
  <c r="AM197" i="1"/>
  <c r="AN197" i="1" s="1"/>
  <c r="AO197" i="1" s="1"/>
  <c r="U197" i="1"/>
  <c r="V238" i="1"/>
  <c r="AI65" i="1"/>
  <c r="AM114" i="1"/>
  <c r="AN114" i="1" s="1"/>
  <c r="AO114" i="1" s="1"/>
  <c r="U114" i="1"/>
  <c r="AI102" i="1"/>
  <c r="AK187" i="1"/>
  <c r="AC48" i="1"/>
  <c r="AI43" i="1"/>
  <c r="T43" i="1"/>
  <c r="AM69" i="1"/>
  <c r="AN69" i="1" s="1"/>
  <c r="AO69" i="1" s="1"/>
  <c r="U69" i="1"/>
  <c r="AA88" i="1"/>
  <c r="AM126" i="1"/>
  <c r="AN126" i="1" s="1"/>
  <c r="AO126" i="1" s="1"/>
  <c r="U126" i="1"/>
  <c r="AA187" i="1"/>
  <c r="AM181" i="1"/>
  <c r="AN181" i="1" s="1"/>
  <c r="AO181" i="1" s="1"/>
  <c r="U181" i="1"/>
  <c r="AA213" i="1"/>
  <c r="AM266" i="1"/>
  <c r="AN266" i="1" s="1"/>
  <c r="AO266" i="1" s="1"/>
  <c r="U266" i="1"/>
  <c r="V63" i="1"/>
  <c r="AP142" i="1"/>
  <c r="V142" i="1"/>
  <c r="AD187" i="1"/>
  <c r="T45" i="1"/>
  <c r="U85" i="1"/>
  <c r="X94" i="1"/>
  <c r="AR94" i="1" s="1"/>
  <c r="AJ94" i="1"/>
  <c r="Y139" i="1"/>
  <c r="U124" i="1"/>
  <c r="AM124" i="1"/>
  <c r="AN124" i="1" s="1"/>
  <c r="AO124" i="1" s="1"/>
  <c r="V195" i="1"/>
  <c r="AP195" i="1"/>
  <c r="U148" i="1"/>
  <c r="AM148" i="1"/>
  <c r="AN148" i="1" s="1"/>
  <c r="AO148" i="1" s="1"/>
  <c r="AB66" i="1"/>
  <c r="AM110" i="1"/>
  <c r="AN110" i="1" s="1"/>
  <c r="AO110" i="1" s="1"/>
  <c r="U110" i="1"/>
  <c r="AM29" i="1"/>
  <c r="AN29" i="1" s="1"/>
  <c r="AO29" i="1" s="1"/>
  <c r="U62" i="1"/>
  <c r="V64" i="1"/>
  <c r="AP64" i="1"/>
  <c r="AC88" i="1"/>
  <c r="Z115" i="1"/>
  <c r="AF115" i="1"/>
  <c r="U177" i="1"/>
  <c r="V216" i="1"/>
  <c r="AP216" i="1"/>
  <c r="AI232" i="1"/>
  <c r="AL48" i="1"/>
  <c r="AG115" i="1"/>
  <c r="U41" i="1"/>
  <c r="U47" i="1"/>
  <c r="AM47" i="1"/>
  <c r="AN47" i="1" s="1"/>
  <c r="AO47" i="1" s="1"/>
  <c r="U53" i="1"/>
  <c r="AA81" i="1"/>
  <c r="V80" i="1"/>
  <c r="AP80" i="1"/>
  <c r="X88" i="1"/>
  <c r="AJ88" i="1"/>
  <c r="AA139" i="1"/>
  <c r="AJ187" i="1"/>
  <c r="AM146" i="1"/>
  <c r="AN146" i="1" s="1"/>
  <c r="AO146" i="1" s="1"/>
  <c r="U146" i="1"/>
  <c r="AI61" i="1"/>
  <c r="V104" i="1"/>
  <c r="AP104" i="1"/>
  <c r="V112" i="1"/>
  <c r="AP112" i="1"/>
  <c r="U27" i="1"/>
  <c r="V27" i="1" s="1"/>
  <c r="U102" i="1"/>
  <c r="AM54" i="1"/>
  <c r="AN54" i="1" s="1"/>
  <c r="AO54" i="1" s="1"/>
  <c r="U54" i="1"/>
  <c r="V54" i="1" s="1"/>
  <c r="AM77" i="1"/>
  <c r="AN77" i="1" s="1"/>
  <c r="AO77" i="1" s="1"/>
  <c r="U77" i="1"/>
  <c r="V220" i="1"/>
  <c r="AP220" i="1"/>
  <c r="T28" i="1"/>
  <c r="AG48" i="1"/>
  <c r="AB18" i="1"/>
  <c r="AH48" i="1"/>
  <c r="AI51" i="1"/>
  <c r="V57" i="1"/>
  <c r="AP57" i="1"/>
  <c r="AD66" i="1"/>
  <c r="AJ66" i="1"/>
  <c r="Z81" i="1"/>
  <c r="AL81" i="1"/>
  <c r="V76" i="1"/>
  <c r="AP76" i="1"/>
  <c r="U78" i="1"/>
  <c r="AF94" i="1"/>
  <c r="AI101" i="1"/>
  <c r="AB115" i="1"/>
  <c r="AH139" i="1"/>
  <c r="AM202" i="1"/>
  <c r="AN202" i="1" s="1"/>
  <c r="U202" i="1"/>
  <c r="AI213" i="1"/>
  <c r="AF254" i="1"/>
  <c r="V263" i="1"/>
  <c r="AP263" i="1"/>
  <c r="AC18" i="1"/>
  <c r="AJ30" i="1"/>
  <c r="AH199" i="1"/>
  <c r="AM195" i="1"/>
  <c r="AN195" i="1" s="1"/>
  <c r="AO195" i="1" s="1"/>
  <c r="X213" i="1"/>
  <c r="AR213" i="1" s="1"/>
  <c r="AG260" i="1"/>
  <c r="Z48" i="1"/>
  <c r="U176" i="1"/>
  <c r="AM176" i="1"/>
  <c r="AN176" i="1" s="1"/>
  <c r="AO176" i="1" s="1"/>
  <c r="X30" i="1"/>
  <c r="AR30" i="1" s="1"/>
  <c r="V72" i="1"/>
  <c r="AP72" i="1"/>
  <c r="AD18" i="1"/>
  <c r="Y30" i="1"/>
  <c r="AK30" i="1"/>
  <c r="AI25" i="1"/>
  <c r="X48" i="1"/>
  <c r="AJ48" i="1"/>
  <c r="Z66" i="1"/>
  <c r="AL66" i="1"/>
  <c r="AB81" i="1"/>
  <c r="U70" i="1"/>
  <c r="AJ115" i="1"/>
  <c r="AK115" i="1"/>
  <c r="AD139" i="1"/>
  <c r="AM121" i="1"/>
  <c r="AN121" i="1" s="1"/>
  <c r="AO121" i="1" s="1"/>
  <c r="U121" i="1"/>
  <c r="U129" i="1"/>
  <c r="AM129" i="1"/>
  <c r="AN129" i="1" s="1"/>
  <c r="AO129" i="1" s="1"/>
  <c r="AM162" i="1"/>
  <c r="AN162" i="1" s="1"/>
  <c r="AO162" i="1" s="1"/>
  <c r="U162" i="1"/>
  <c r="AM206" i="1"/>
  <c r="AN206" i="1" s="1"/>
  <c r="AO206" i="1" s="1"/>
  <c r="U206" i="1"/>
  <c r="V224" i="1"/>
  <c r="AP224" i="1"/>
  <c r="AM52" i="1"/>
  <c r="AN52" i="1" s="1"/>
  <c r="AO52" i="1" s="1"/>
  <c r="AM112" i="1"/>
  <c r="AN112" i="1" s="1"/>
  <c r="AO112" i="1" s="1"/>
  <c r="Z187" i="1"/>
  <c r="AM156" i="1"/>
  <c r="AN156" i="1" s="1"/>
  <c r="AO156" i="1" s="1"/>
  <c r="V160" i="1"/>
  <c r="AP160" i="1"/>
  <c r="V172" i="1"/>
  <c r="AP172" i="1"/>
  <c r="Y213" i="1"/>
  <c r="AK213" i="1"/>
  <c r="AB232" i="1"/>
  <c r="AP236" i="1"/>
  <c r="V257" i="1"/>
  <c r="AI260" i="1"/>
  <c r="AM108" i="1"/>
  <c r="AN108" i="1" s="1"/>
  <c r="AO108" i="1" s="1"/>
  <c r="AP118" i="1"/>
  <c r="AP204" i="1"/>
  <c r="AM218" i="1"/>
  <c r="AN218" i="1" s="1"/>
  <c r="AO218" i="1" s="1"/>
  <c r="U218" i="1"/>
  <c r="AE254" i="1"/>
  <c r="X139" i="1"/>
  <c r="AJ139" i="1"/>
  <c r="AI133" i="1"/>
  <c r="T133" i="1"/>
  <c r="AM135" i="1"/>
  <c r="AN135" i="1" s="1"/>
  <c r="AO135" i="1" s="1"/>
  <c r="U135" i="1"/>
  <c r="AP152" i="1"/>
  <c r="V164" i="1"/>
  <c r="AP164" i="1"/>
  <c r="AM172" i="1"/>
  <c r="AN172" i="1" s="1"/>
  <c r="AO172" i="1" s="1"/>
  <c r="Y199" i="1"/>
  <c r="AK199" i="1"/>
  <c r="AC213" i="1"/>
  <c r="X232" i="1"/>
  <c r="AJ232" i="1"/>
  <c r="V270" i="1"/>
  <c r="AP270" i="1"/>
  <c r="U97" i="1"/>
  <c r="V120" i="1"/>
  <c r="T125" i="1"/>
  <c r="V137" i="1"/>
  <c r="AP137" i="1"/>
  <c r="AE187" i="1"/>
  <c r="AM178" i="1"/>
  <c r="AN178" i="1" s="1"/>
  <c r="AO178" i="1" s="1"/>
  <c r="U178" i="1"/>
  <c r="Z199" i="1"/>
  <c r="AL199" i="1"/>
  <c r="AP208" i="1"/>
  <c r="Y232" i="1"/>
  <c r="AK232" i="1"/>
  <c r="V223" i="1"/>
  <c r="U225" i="1"/>
  <c r="AH254" i="1"/>
  <c r="AM258" i="1"/>
  <c r="AN258" i="1" s="1"/>
  <c r="AO258" i="1" s="1"/>
  <c r="U258" i="1"/>
  <c r="V264" i="1"/>
  <c r="AP264" i="1"/>
  <c r="AF187" i="1"/>
  <c r="AP154" i="1"/>
  <c r="V154" i="1"/>
  <c r="V180" i="1"/>
  <c r="AP180" i="1"/>
  <c r="AM182" i="1"/>
  <c r="AN182" i="1" s="1"/>
  <c r="AO182" i="1" s="1"/>
  <c r="U182" i="1"/>
  <c r="AA199" i="1"/>
  <c r="AM210" i="1"/>
  <c r="AN210" i="1" s="1"/>
  <c r="AO210" i="1" s="1"/>
  <c r="U210" i="1"/>
  <c r="Z232" i="1"/>
  <c r="AL232" i="1"/>
  <c r="V235" i="1"/>
  <c r="AP235" i="1"/>
  <c r="AI254" i="1"/>
  <c r="AM237" i="1"/>
  <c r="AN237" i="1" s="1"/>
  <c r="AO237" i="1" s="1"/>
  <c r="U237" i="1"/>
  <c r="AD267" i="1"/>
  <c r="T42" i="1"/>
  <c r="AJ105" i="1"/>
  <c r="AM118" i="1"/>
  <c r="AN118" i="1" s="1"/>
  <c r="AP122" i="1"/>
  <c r="AG187" i="1"/>
  <c r="V184" i="1"/>
  <c r="AP184" i="1"/>
  <c r="AM186" i="1"/>
  <c r="AN186" i="1" s="1"/>
  <c r="AO186" i="1" s="1"/>
  <c r="U186" i="1"/>
  <c r="AF213" i="1"/>
  <c r="AG232" i="1"/>
  <c r="V219" i="1"/>
  <c r="U221" i="1"/>
  <c r="X254" i="1"/>
  <c r="AJ254" i="1"/>
  <c r="AE267" i="1"/>
  <c r="AH187" i="1"/>
  <c r="V156" i="1"/>
  <c r="AP156" i="1"/>
  <c r="AM164" i="1"/>
  <c r="AN164" i="1" s="1"/>
  <c r="AO164" i="1" s="1"/>
  <c r="V168" i="1"/>
  <c r="AP168" i="1"/>
  <c r="V191" i="1"/>
  <c r="AP191" i="1"/>
  <c r="AG213" i="1"/>
  <c r="V205" i="1"/>
  <c r="Y254" i="1"/>
  <c r="AK254" i="1"/>
  <c r="AH115" i="1"/>
  <c r="AC139" i="1"/>
  <c r="U134" i="1"/>
  <c r="AD199" i="1"/>
  <c r="AH213" i="1"/>
  <c r="AC232" i="1"/>
  <c r="V228" i="1"/>
  <c r="AP228" i="1"/>
  <c r="Z254" i="1"/>
  <c r="AL254" i="1"/>
  <c r="AF260" i="1"/>
  <c r="AM205" i="1"/>
  <c r="AN205" i="1" s="1"/>
  <c r="AO205" i="1" s="1"/>
  <c r="U222" i="1"/>
  <c r="U226" i="1"/>
  <c r="U230" i="1"/>
  <c r="AM257" i="1"/>
  <c r="AN257" i="1" s="1"/>
  <c r="AO257" i="1" s="1"/>
  <c r="AM238" i="1"/>
  <c r="AN238" i="1" s="1"/>
  <c r="AO238" i="1" s="1"/>
  <c r="AM242" i="1"/>
  <c r="AN242" i="1" s="1"/>
  <c r="AO242" i="1" s="1"/>
  <c r="AM246" i="1"/>
  <c r="AN246" i="1" s="1"/>
  <c r="AO246" i="1" s="1"/>
  <c r="AM250" i="1"/>
  <c r="AN250" i="1" s="1"/>
  <c r="AO250" i="1" s="1"/>
  <c r="U259" i="1"/>
  <c r="U239" i="1"/>
  <c r="U243" i="1"/>
  <c r="U247" i="1"/>
  <c r="U251" i="1"/>
  <c r="AU284" i="10" l="1"/>
  <c r="AT30" i="9"/>
  <c r="AW30" i="9" s="1"/>
  <c r="AX30" i="10"/>
  <c r="AX94" i="10"/>
  <c r="AU199" i="9"/>
  <c r="AW199" i="9" s="1"/>
  <c r="AU125" i="9"/>
  <c r="AT139" i="9"/>
  <c r="AU14" i="9"/>
  <c r="AT18" i="9"/>
  <c r="AU94" i="9"/>
  <c r="AW94" i="9" s="1"/>
  <c r="AU37" i="9"/>
  <c r="AW37" i="9" s="1"/>
  <c r="AU58" i="9"/>
  <c r="AW58" i="9" s="1"/>
  <c r="AU48" i="9"/>
  <c r="AW48" i="9" s="1"/>
  <c r="AO97" i="1"/>
  <c r="AN199" i="1"/>
  <c r="AO199" i="1" s="1"/>
  <c r="AQ199" i="1" s="1"/>
  <c r="AN58" i="1"/>
  <c r="AO58" i="1" s="1"/>
  <c r="AN88" i="1"/>
  <c r="AO88" i="1" s="1"/>
  <c r="AN105" i="1"/>
  <c r="AO105" i="1" s="1"/>
  <c r="AQ105" i="1" s="1"/>
  <c r="AN270" i="1"/>
  <c r="AO270" i="1" s="1"/>
  <c r="AM271" i="1"/>
  <c r="AN271" i="1" s="1"/>
  <c r="AL273" i="1"/>
  <c r="AN274" i="1" s="1"/>
  <c r="AN279" i="1" s="1"/>
  <c r="AN66" i="1"/>
  <c r="AO66" i="1" s="1"/>
  <c r="AO104" i="1"/>
  <c r="AR232" i="1"/>
  <c r="AO33" i="1"/>
  <c r="AO51" i="1"/>
  <c r="AO23" i="1"/>
  <c r="AO42" i="1"/>
  <c r="AR115" i="1"/>
  <c r="AO118" i="1"/>
  <c r="AR199" i="1"/>
  <c r="AR48" i="1"/>
  <c r="AR105" i="1"/>
  <c r="AN232" i="1"/>
  <c r="AO232" i="1" s="1"/>
  <c r="AQ232" i="1" s="1"/>
  <c r="AO191" i="1"/>
  <c r="AR81" i="1"/>
  <c r="AR187" i="1"/>
  <c r="AR88" i="1"/>
  <c r="AN94" i="1"/>
  <c r="AO94" i="1" s="1"/>
  <c r="AQ94" i="1" s="1"/>
  <c r="AR18" i="1"/>
  <c r="AR139" i="1"/>
  <c r="AO202" i="1"/>
  <c r="AN213" i="1"/>
  <c r="AO213" i="1" s="1"/>
  <c r="AQ213" i="1" s="1"/>
  <c r="AQ142" i="1"/>
  <c r="AN142" i="1"/>
  <c r="AR58" i="1"/>
  <c r="AR37" i="1"/>
  <c r="AN115" i="1"/>
  <c r="AO115" i="1" s="1"/>
  <c r="AR254" i="1"/>
  <c r="AN81" i="1"/>
  <c r="AO81" i="1" s="1"/>
  <c r="V127" i="1"/>
  <c r="V252" i="1"/>
  <c r="AP244" i="1"/>
  <c r="V217" i="1"/>
  <c r="AP169" i="1"/>
  <c r="AP167" i="1"/>
  <c r="V173" i="1"/>
  <c r="V170" i="1"/>
  <c r="AP157" i="1"/>
  <c r="V138" i="1"/>
  <c r="V150" i="1"/>
  <c r="AP131" i="1"/>
  <c r="AP166" i="1"/>
  <c r="AP153" i="1"/>
  <c r="V179" i="1"/>
  <c r="V55" i="1"/>
  <c r="AI37" i="1"/>
  <c r="V130" i="1"/>
  <c r="AP130" i="1"/>
  <c r="AP109" i="1"/>
  <c r="V113" i="1"/>
  <c r="AP174" i="1"/>
  <c r="V193" i="1"/>
  <c r="V84" i="1"/>
  <c r="AP193" i="1"/>
  <c r="AP24" i="1"/>
  <c r="V24" i="1"/>
  <c r="V229" i="1"/>
  <c r="AP35" i="1"/>
  <c r="V56" i="1"/>
  <c r="AM36" i="1"/>
  <c r="V149" i="1"/>
  <c r="AP150" i="1"/>
  <c r="AP149" i="1"/>
  <c r="AI139" i="1"/>
  <c r="V196" i="1"/>
  <c r="AP229" i="1"/>
  <c r="AP113" i="1"/>
  <c r="U91" i="1"/>
  <c r="V21" i="1"/>
  <c r="AP158" i="1"/>
  <c r="V169" i="1"/>
  <c r="V194" i="1"/>
  <c r="AM260" i="1"/>
  <c r="AN260" i="1" s="1"/>
  <c r="AO260" i="1" s="1"/>
  <c r="AQ260" i="1" s="1"/>
  <c r="V241" i="1"/>
  <c r="AI30" i="1"/>
  <c r="AI58" i="1"/>
  <c r="AP170" i="1"/>
  <c r="AK273" i="1"/>
  <c r="V131" i="1"/>
  <c r="AP252" i="1"/>
  <c r="V136" i="1"/>
  <c r="AI66" i="1"/>
  <c r="AP36" i="1"/>
  <c r="AP136" i="1"/>
  <c r="V244" i="1"/>
  <c r="AE273" i="1"/>
  <c r="AP55" i="1"/>
  <c r="V36" i="1"/>
  <c r="AM267" i="1"/>
  <c r="AP240" i="1"/>
  <c r="AP13" i="1"/>
  <c r="V167" i="1"/>
  <c r="AP173" i="1"/>
  <c r="V174" i="1"/>
  <c r="V13" i="1"/>
  <c r="AP192" i="1"/>
  <c r="V248" i="1"/>
  <c r="V165" i="1"/>
  <c r="AP165" i="1"/>
  <c r="V158" i="1"/>
  <c r="V111" i="1"/>
  <c r="AP183" i="1"/>
  <c r="AP111" i="1"/>
  <c r="AH273" i="1"/>
  <c r="V119" i="1"/>
  <c r="AP79" i="1"/>
  <c r="V245" i="1"/>
  <c r="AP74" i="1"/>
  <c r="U103" i="1"/>
  <c r="AM16" i="1"/>
  <c r="AN16" i="1" s="1"/>
  <c r="AO16" i="1" s="1"/>
  <c r="AP179" i="1"/>
  <c r="V153" i="1"/>
  <c r="V185" i="1"/>
  <c r="AI105" i="1"/>
  <c r="AM199" i="1"/>
  <c r="AP33" i="1"/>
  <c r="AM254" i="1"/>
  <c r="AN254" i="1" s="1"/>
  <c r="AO254" i="1" s="1"/>
  <c r="AQ254" i="1" s="1"/>
  <c r="AJ273" i="1"/>
  <c r="AG273" i="1"/>
  <c r="Y273" i="1"/>
  <c r="AI48" i="1"/>
  <c r="AP190" i="1"/>
  <c r="V190" i="1"/>
  <c r="V253" i="1"/>
  <c r="AM187" i="1"/>
  <c r="U26" i="1"/>
  <c r="V26" i="1" s="1"/>
  <c r="AM26" i="1"/>
  <c r="AN26" i="1" s="1"/>
  <c r="AO26" i="1" s="1"/>
  <c r="AP163" i="1"/>
  <c r="V163" i="1"/>
  <c r="AP209" i="1"/>
  <c r="V209" i="1"/>
  <c r="AP161" i="1"/>
  <c r="V161" i="1"/>
  <c r="V249" i="1"/>
  <c r="AP171" i="1"/>
  <c r="V171" i="1"/>
  <c r="AP34" i="1"/>
  <c r="AI18" i="1"/>
  <c r="AA273" i="1"/>
  <c r="AF273" i="1"/>
  <c r="AM232" i="1"/>
  <c r="V74" i="1"/>
  <c r="V265" i="1"/>
  <c r="AP203" i="1"/>
  <c r="V203" i="1"/>
  <c r="V71" i="1"/>
  <c r="AP71" i="1"/>
  <c r="V145" i="1"/>
  <c r="AP145" i="1"/>
  <c r="AM58" i="1"/>
  <c r="AM94" i="1"/>
  <c r="AP212" i="1"/>
  <c r="AM81" i="1"/>
  <c r="AP211" i="1"/>
  <c r="V211" i="1"/>
  <c r="AP175" i="1"/>
  <c r="V175" i="1"/>
  <c r="Z273" i="1"/>
  <c r="U44" i="1"/>
  <c r="V44" i="1" s="1"/>
  <c r="V198" i="1"/>
  <c r="AP198" i="1"/>
  <c r="AP207" i="1"/>
  <c r="V207" i="1"/>
  <c r="U17" i="1"/>
  <c r="AM17" i="1"/>
  <c r="AN17" i="1" s="1"/>
  <c r="AO17" i="1" s="1"/>
  <c r="AM88" i="1"/>
  <c r="AP16" i="1"/>
  <c r="V16" i="1"/>
  <c r="AP186" i="1"/>
  <c r="V186" i="1"/>
  <c r="V210" i="1"/>
  <c r="AP210" i="1"/>
  <c r="V243" i="1"/>
  <c r="AP243" i="1"/>
  <c r="V134" i="1"/>
  <c r="AP134" i="1"/>
  <c r="V176" i="1"/>
  <c r="AP176" i="1"/>
  <c r="AP77" i="1"/>
  <c r="V77" i="1"/>
  <c r="AP114" i="1"/>
  <c r="V114" i="1"/>
  <c r="AP40" i="1"/>
  <c r="V40" i="1"/>
  <c r="V247" i="1"/>
  <c r="AP247" i="1"/>
  <c r="AP47" i="1"/>
  <c r="V47" i="1"/>
  <c r="AP73" i="1"/>
  <c r="V73" i="1"/>
  <c r="AP230" i="1"/>
  <c r="V230" i="1"/>
  <c r="U125" i="1"/>
  <c r="AM125" i="1"/>
  <c r="AN125" i="1" s="1"/>
  <c r="AO125" i="1" s="1"/>
  <c r="AP218" i="1"/>
  <c r="V218" i="1"/>
  <c r="U61" i="1"/>
  <c r="AP41" i="1"/>
  <c r="V41" i="1"/>
  <c r="U43" i="1"/>
  <c r="U42" i="1"/>
  <c r="AP62" i="1"/>
  <c r="V62" i="1"/>
  <c r="AP266" i="1"/>
  <c r="V266" i="1"/>
  <c r="AP181" i="1"/>
  <c r="V181" i="1"/>
  <c r="AP69" i="1"/>
  <c r="V69" i="1"/>
  <c r="AP15" i="1"/>
  <c r="AP14" i="1"/>
  <c r="AC273" i="1"/>
  <c r="AP177" i="1"/>
  <c r="V177" i="1"/>
  <c r="AP197" i="1"/>
  <c r="V197" i="1"/>
  <c r="V239" i="1"/>
  <c r="AP239" i="1"/>
  <c r="AP226" i="1"/>
  <c r="V226" i="1"/>
  <c r="AP237" i="1"/>
  <c r="V237" i="1"/>
  <c r="AP54" i="1"/>
  <c r="AP110" i="1"/>
  <c r="V110" i="1"/>
  <c r="AP12" i="1"/>
  <c r="V12" i="1"/>
  <c r="V221" i="1"/>
  <c r="AP221" i="1"/>
  <c r="AP178" i="1"/>
  <c r="V178" i="1"/>
  <c r="AP97" i="1"/>
  <c r="V202" i="1"/>
  <c r="AP202" i="1"/>
  <c r="AP126" i="1"/>
  <c r="V126" i="1"/>
  <c r="AP46" i="1"/>
  <c r="V46" i="1"/>
  <c r="V258" i="1"/>
  <c r="AP258" i="1"/>
  <c r="AP135" i="1"/>
  <c r="V135" i="1"/>
  <c r="AD273" i="1"/>
  <c r="AM213" i="1"/>
  <c r="AB273" i="1"/>
  <c r="AP27" i="1"/>
  <c r="AP146" i="1"/>
  <c r="V146" i="1"/>
  <c r="AP182" i="1"/>
  <c r="V182" i="1"/>
  <c r="V124" i="1"/>
  <c r="AP124" i="1"/>
  <c r="AP121" i="1"/>
  <c r="V121" i="1"/>
  <c r="AM105" i="1"/>
  <c r="U65" i="1"/>
  <c r="AP78" i="1"/>
  <c r="V78" i="1"/>
  <c r="AP85" i="1"/>
  <c r="V85" i="1"/>
  <c r="AP222" i="1"/>
  <c r="V222" i="1"/>
  <c r="V251" i="1"/>
  <c r="AP251" i="1"/>
  <c r="U133" i="1"/>
  <c r="AM133" i="1"/>
  <c r="AN133" i="1" s="1"/>
  <c r="AO133" i="1" s="1"/>
  <c r="U28" i="1"/>
  <c r="V28" i="1" s="1"/>
  <c r="AM28" i="1"/>
  <c r="AN28" i="1" s="1"/>
  <c r="AO28" i="1" s="1"/>
  <c r="AP53" i="1"/>
  <c r="V148" i="1"/>
  <c r="AP148" i="1"/>
  <c r="AP259" i="1"/>
  <c r="V259" i="1"/>
  <c r="V129" i="1"/>
  <c r="AP129" i="1"/>
  <c r="V206" i="1"/>
  <c r="AP206" i="1"/>
  <c r="AP102" i="1"/>
  <c r="AP23" i="1"/>
  <c r="V225" i="1"/>
  <c r="AP225" i="1"/>
  <c r="AM115" i="1"/>
  <c r="AP162" i="1"/>
  <c r="V162" i="1"/>
  <c r="AP70" i="1"/>
  <c r="V70" i="1"/>
  <c r="AM45" i="1"/>
  <c r="AN45" i="1" s="1"/>
  <c r="AO45" i="1" s="1"/>
  <c r="U45" i="1"/>
  <c r="V144" i="1"/>
  <c r="AP144" i="1"/>
  <c r="AX18" i="10" l="1"/>
  <c r="AU18" i="9"/>
  <c r="AU139" i="9"/>
  <c r="AW139" i="9" s="1"/>
  <c r="AT273" i="9"/>
  <c r="AN18" i="1"/>
  <c r="AO18" i="1" s="1"/>
  <c r="AO271" i="1"/>
  <c r="AQ271" i="1" s="1"/>
  <c r="AM37" i="1"/>
  <c r="AN36" i="1"/>
  <c r="AN267" i="1"/>
  <c r="AQ115" i="1"/>
  <c r="AN30" i="1"/>
  <c r="AO30" i="1" s="1"/>
  <c r="AO142" i="1"/>
  <c r="AN187" i="1"/>
  <c r="AO187" i="1" s="1"/>
  <c r="AN139" i="1"/>
  <c r="AQ81" i="1"/>
  <c r="AN48" i="1"/>
  <c r="AO48" i="1" s="1"/>
  <c r="AN275" i="1"/>
  <c r="AN276" i="1" s="1"/>
  <c r="AN277" i="1" s="1"/>
  <c r="AQ88" i="1"/>
  <c r="AP91" i="1"/>
  <c r="AQ58" i="1"/>
  <c r="AM139" i="1"/>
  <c r="AM18" i="1"/>
  <c r="AP103" i="1"/>
  <c r="AI273" i="1"/>
  <c r="AP44" i="1"/>
  <c r="AM30" i="1"/>
  <c r="AP26" i="1"/>
  <c r="AM48" i="1"/>
  <c r="V17" i="1"/>
  <c r="AP17" i="1"/>
  <c r="V42" i="1"/>
  <c r="AP42" i="1"/>
  <c r="V125" i="1"/>
  <c r="AP125" i="1"/>
  <c r="AP65" i="1"/>
  <c r="V43" i="1"/>
  <c r="AP43" i="1"/>
  <c r="AP28" i="1"/>
  <c r="AP101" i="1"/>
  <c r="AP45" i="1"/>
  <c r="V45" i="1"/>
  <c r="V133" i="1"/>
  <c r="AP133" i="1"/>
  <c r="AM66" i="1"/>
  <c r="AQ66" i="1"/>
  <c r="V61" i="1"/>
  <c r="AP61" i="1"/>
  <c r="AU273" i="9" l="1"/>
  <c r="AT284" i="9" s="1"/>
  <c r="AW18" i="9"/>
  <c r="AQ18" i="1"/>
  <c r="AQ187" i="1"/>
  <c r="AQ30" i="1"/>
  <c r="AM273" i="1"/>
  <c r="AR275" i="10" s="1"/>
  <c r="AO139" i="1"/>
  <c r="AQ139" i="1" s="1"/>
  <c r="AO267" i="1"/>
  <c r="AQ267" i="1" s="1"/>
  <c r="AO36" i="1"/>
  <c r="AN37" i="1"/>
  <c r="AN273" i="1" s="1"/>
  <c r="AQ48" i="1"/>
  <c r="AO37" i="1" l="1"/>
  <c r="AO273" i="1" s="1"/>
  <c r="AN284" i="1" s="1"/>
  <c r="X273" i="1"/>
  <c r="AQ37" i="1" l="1"/>
  <c r="AX280" i="10"/>
  <c r="AX276" i="10" l="1"/>
</calcChain>
</file>

<file path=xl/sharedStrings.xml><?xml version="1.0" encoding="utf-8"?>
<sst xmlns="http://schemas.openxmlformats.org/spreadsheetml/2006/main" count="2788" uniqueCount="719">
  <si>
    <t>B  O  L  E  T  I  M    M  E  N  S  A L    D  E   M  E  D  I  Ç  Ã  O    D  E    S  E  R  V  I  Ç  O  S</t>
  </si>
  <si>
    <t>Contratada</t>
  </si>
  <si>
    <t>BR CONSTRUTORA E SERVIÇOS LTDA EPP</t>
  </si>
  <si>
    <t>Modalidade</t>
  </si>
  <si>
    <t>Data Base</t>
  </si>
  <si>
    <t xml:space="preserve"> Boletim </t>
  </si>
  <si>
    <t>Período</t>
  </si>
  <si>
    <t>03/2019</t>
  </si>
  <si>
    <t>14</t>
  </si>
  <si>
    <t>ABRIL</t>
  </si>
  <si>
    <t>Descrição e Localização</t>
  </si>
  <si>
    <t>CONSTRUÇÃO DO CENTRO DE FORMAÇÃO CAMPONÊS, CÓRREGO DE ARARAS, SÃO GABRIEL DA PALHA / ES</t>
  </si>
  <si>
    <t>Nº Cont.:</t>
  </si>
  <si>
    <t>Valor Cont.</t>
  </si>
  <si>
    <t>Inicio Obra</t>
  </si>
  <si>
    <t xml:space="preserve">Término  Obra    </t>
  </si>
  <si>
    <t>05/2020</t>
  </si>
  <si>
    <t>Valor Aditivo</t>
  </si>
  <si>
    <t>CÓD.</t>
  </si>
  <si>
    <t>ITEM</t>
  </si>
  <si>
    <t>D E S C R I Ç Ã O</t>
  </si>
  <si>
    <t>UNID</t>
  </si>
  <si>
    <t>Q U A N T I D A D E</t>
  </si>
  <si>
    <t>PREÇO
UNITÁRIO</t>
  </si>
  <si>
    <t>V A L O R</t>
  </si>
  <si>
    <t>EXECUTADA</t>
  </si>
  <si>
    <t>CONTRATADO</t>
  </si>
  <si>
    <t>REALIZADO</t>
  </si>
  <si>
    <t>1ª</t>
  </si>
  <si>
    <t>2ª</t>
  </si>
  <si>
    <t>3ª</t>
  </si>
  <si>
    <t>4ª</t>
  </si>
  <si>
    <t>5ª</t>
  </si>
  <si>
    <t>6ª</t>
  </si>
  <si>
    <t>7ª</t>
  </si>
  <si>
    <t>8ª</t>
  </si>
  <si>
    <t>9ª</t>
  </si>
  <si>
    <t>10ª</t>
  </si>
  <si>
    <t>11ª</t>
  </si>
  <si>
    <t>12ª</t>
  </si>
  <si>
    <t>13ª</t>
  </si>
  <si>
    <t>BM 14ª</t>
  </si>
  <si>
    <t>acum.ant.</t>
  </si>
  <si>
    <t>acum.atual</t>
  </si>
  <si>
    <t>saldo acumulado</t>
  </si>
  <si>
    <t>14ª</t>
  </si>
  <si>
    <t>01</t>
  </si>
  <si>
    <t>SERVIÇOS PRELIMINARES</t>
  </si>
  <si>
    <t>010209</t>
  </si>
  <si>
    <t>01.01</t>
  </si>
  <si>
    <t>Demolição de alvenaria</t>
  </si>
  <si>
    <t>m³</t>
  </si>
  <si>
    <t>010219</t>
  </si>
  <si>
    <t>01.02</t>
  </si>
  <si>
    <t>Demolição manual de concreto armado (EMOP 05.001.033)</t>
  </si>
  <si>
    <t>010234</t>
  </si>
  <si>
    <t>01.03</t>
  </si>
  <si>
    <t>Demolição de laje pré-moldada de concreto</t>
  </si>
  <si>
    <t>m²</t>
  </si>
  <si>
    <t>010401</t>
  </si>
  <si>
    <t>01.04</t>
  </si>
  <si>
    <t>Corte de capoeira fina, a foice (manual)</t>
  </si>
  <si>
    <t>010402</t>
  </si>
  <si>
    <t>01.05</t>
  </si>
  <si>
    <t>Raspagem e limpeza do terreno (manual)</t>
  </si>
  <si>
    <t>010501</t>
  </si>
  <si>
    <t>01.06</t>
  </si>
  <si>
    <t>Locação de obra com gabarito de madeira</t>
  </si>
  <si>
    <t>TOTAL 01</t>
  </si>
  <si>
    <t>02</t>
  </si>
  <si>
    <t>INSTALAÇÃO DO CANTEIRO DE OBRAS</t>
  </si>
  <si>
    <t>020305</t>
  </si>
  <si>
    <t>02.01</t>
  </si>
  <si>
    <t>Placa de obra nas dimensões de 2.0 x 4.0 m, padrão IOPES</t>
  </si>
  <si>
    <t>020339</t>
  </si>
  <si>
    <t>02.02</t>
  </si>
  <si>
    <t>Locação de andaime metálico para trabalho em fachada de edifíco (aluguel de 1 m² por 1 mês) inclusive frete, montagem e desmontagem</t>
  </si>
  <si>
    <t>020351</t>
  </si>
  <si>
    <t>02.03</t>
  </si>
  <si>
    <t>Tapume madeira compensada resinada e= 12mm h=2,20m, estr. c/ mad reflorest., incl mont, pintura esmalte sint, adesivo "IOPES" 60x60cm a cada 10m e faixas c/ pintura esmalte sintético nas cores azul c/ h=30cm e rosa c/ h=10cm</t>
  </si>
  <si>
    <t>m</t>
  </si>
  <si>
    <t>020702</t>
  </si>
  <si>
    <t>02.04</t>
  </si>
  <si>
    <t>Barracão para almoxarifado área de 10.90m2, de chapa de compensado de 12mm e pontalete 8x8cm, piso cimentado e cobertura de telhas de fibrocimento de 6mm, incl. ponto de luz, conf. projeto (1 utilização)</t>
  </si>
  <si>
    <t>020703</t>
  </si>
  <si>
    <t>02.05</t>
  </si>
  <si>
    <t>Barracão para depósito de cimento área de 10.90m2, de chapa de compensado 12mm e pontaletes 8x8cm, piso cimentado e cobertura de telhas de fibrocimento de 6mm, inclusive ponto de luz, conf. projeto (1 utilização)</t>
  </si>
  <si>
    <t>020704</t>
  </si>
  <si>
    <t>02.06</t>
  </si>
  <si>
    <t>Refeitório com paredes de chapa de compens. 12mm e pontaletes 8x8cm, piso ciment. e cob. de telhas fibroc. 6mm, incl. ponto de luz e cx. de inspeção (cons. 1.21 m2/func./turno), conf. projeto (1 utilização)</t>
  </si>
  <si>
    <t>020705</t>
  </si>
  <si>
    <t>02.07</t>
  </si>
  <si>
    <t>Unidade de sanitário e vestiário p/ até 20 func. área de 18.15m2, paredes de chapa compens. 12mm e pontalete 8x8cm, piso cimentado, cobert. telha fibroc. 6mm, incl. instalação de luz e cx. de inspeção, conf. projeto (1 utilização)</t>
  </si>
  <si>
    <t>Unid.</t>
  </si>
  <si>
    <t>020808</t>
  </si>
  <si>
    <t>02.08</t>
  </si>
  <si>
    <t>Galpão para serraria e carpintaria área 12.00m2, em peças de madeira 8x8cm e contraventamento de 5x7cm, cobertura de telhas de fibroc. de 6mm, inclusive ponto e cabo de alimentação da máquina, conf. projeto (2 utilizações)</t>
  </si>
  <si>
    <t>020809</t>
  </si>
  <si>
    <t>02.09</t>
  </si>
  <si>
    <t>Galpão para corte e armação com área de 6.00m2, de peças de madeira 8x8cm e contraventamento de 5x7cm, cobertura de telhas de fibroc. de 6mm, inclusive ponto e cabo de alimentação da máquina, conf. projeto (2 utilizações)</t>
  </si>
  <si>
    <t>TOTAL 02</t>
  </si>
  <si>
    <t>03</t>
  </si>
  <si>
    <t>MOVIMENTAÇÃO DE TERRA</t>
  </si>
  <si>
    <t>030101</t>
  </si>
  <si>
    <t>03.01</t>
  </si>
  <si>
    <t>Escavação manual em material de 1a. categoria, até 1.50 m de profundidade</t>
  </si>
  <si>
    <t>030201</t>
  </si>
  <si>
    <t>03.02</t>
  </si>
  <si>
    <t>Reaterro apiloado de cavas de fundação, em camadas de 20 cm</t>
  </si>
  <si>
    <t>030206</t>
  </si>
  <si>
    <t>03.03</t>
  </si>
  <si>
    <t>Aterro para regularização do terreno em areia, inclusive adensamento hidráulico e fornecimento do material (máximo de 100m3)</t>
  </si>
  <si>
    <t>030304</t>
  </si>
  <si>
    <t>03.04</t>
  </si>
  <si>
    <t>Índice de preço para remoção de entulho decorrente da execução de obras (Classe A CONAMA - NBR 10.004 - Classe II-B), incluindo aluguel da caçamba, carga, transporte e descarga em área licenciada</t>
  </si>
  <si>
    <t>TOTAL 03</t>
  </si>
  <si>
    <t>04</t>
  </si>
  <si>
    <t>INFRA-ESTRUTURA</t>
  </si>
  <si>
    <t>040224</t>
  </si>
  <si>
    <t>04.01</t>
  </si>
  <si>
    <t>Fornecimento, preparo e aplicação de concreto Fck = 30 MPa (com brita 1 e 2) - (5% de perdas já incluído no custo)</t>
  </si>
  <si>
    <t>040237</t>
  </si>
  <si>
    <t>04.02</t>
  </si>
  <si>
    <t>Fornecimento, preparo e aplicação de concreto Fck=25 MPa (brita 1 e 2) - (5% de perdas já incluído no custo)</t>
  </si>
  <si>
    <t>040231</t>
  </si>
  <si>
    <t>04.03</t>
  </si>
  <si>
    <t>Fornecimento, preparo e aplicação de concreto magro com consumo mínimo de cimento de 250 kg/m3 (brita 1 e 2) - (5% de perdas já incluído no custo)</t>
  </si>
  <si>
    <t>040243</t>
  </si>
  <si>
    <t>04.04</t>
  </si>
  <si>
    <t>Fornecimento, dobragem e colocação em fôrma, de armadura CA-50 A média, diâmetro de 6.3 a 10.0 mm</t>
  </si>
  <si>
    <t>kg</t>
  </si>
  <si>
    <t>040245</t>
  </si>
  <si>
    <t>04.05</t>
  </si>
  <si>
    <t>Fornecimento, dobragem e colocação em fôrma, de armadura CA-50 A grossa diâmetro de 12.5 a 25.0 mm</t>
  </si>
  <si>
    <t>040246</t>
  </si>
  <si>
    <t>04.06</t>
  </si>
  <si>
    <t>Fornecimento, dobragem e colocação em fôrma, de armadura CA-60 B fina, diâmetro de 4.0 a 7.0mm</t>
  </si>
  <si>
    <t>040249</t>
  </si>
  <si>
    <t>04.07</t>
  </si>
  <si>
    <t>Fôrma de tábua de madeira de 2.5x30.0cm, levando-se em conta utilização 1 vez (incluindo o material, corte, montagem, escoramento e desforma)</t>
  </si>
  <si>
    <t>04.08</t>
  </si>
  <si>
    <t>Estaca pré-moldada de concreto centrifugado, seção circular, capacidade de 100 toneladas, comprimento total cravado acima de 5m até 12m, bate-estacas por gravidade sobre rolos (exclusive mobilização e desmobilização)</t>
  </si>
  <si>
    <t>TOTAL 04</t>
  </si>
  <si>
    <t>05</t>
  </si>
  <si>
    <t>SUPER-ESTRUTURA</t>
  </si>
  <si>
    <t>040330</t>
  </si>
  <si>
    <t>05.01</t>
  </si>
  <si>
    <t>Fornecimento e aplicação de concreto USINADO Fck=25 MPa - considerando BOMBEAMENTO (5% de perdas já incluído no custo) (6% de taxa p/concr.bombeavel)</t>
  </si>
  <si>
    <t>040331</t>
  </si>
  <si>
    <t>05.02</t>
  </si>
  <si>
    <t>040328</t>
  </si>
  <si>
    <t>05.03</t>
  </si>
  <si>
    <t>040332</t>
  </si>
  <si>
    <t>05.04</t>
  </si>
  <si>
    <t>Fornecimento, dobragem e colocação em fôrma, de armadura CA-50 A grossa, diâmetro de 12.5 a 25.0mm</t>
  </si>
  <si>
    <t>040333</t>
  </si>
  <si>
    <t>05.05</t>
  </si>
  <si>
    <t>040337</t>
  </si>
  <si>
    <t>05.06</t>
  </si>
  <si>
    <t>Forma de chapas madeira compensada resinada, esp. 12mm, levando-se em conta a utilização 5 vezes, reforçadas com sarrafos de madeira de 2.5 x 10.0cm (incl material, corte, montagem, escoras em eucalipto
e desforma)</t>
  </si>
  <si>
    <t>040602</t>
  </si>
  <si>
    <t>05.07</t>
  </si>
  <si>
    <t>Laje pré-fabricada treliçada, sobrecarga 300 Kg/m2, vão de 3.5m a 4.3m, capeamento 4cm, esp. 12cm, Fck = 150 Kg/cm2</t>
  </si>
  <si>
    <t>TOTAL 05</t>
  </si>
  <si>
    <t>06</t>
  </si>
  <si>
    <t>PAREDES E PAINÉIS</t>
  </si>
  <si>
    <t>050112</t>
  </si>
  <si>
    <t>06.01</t>
  </si>
  <si>
    <t>Cobogó de concreto 40 x 40 x 10 cm, tipo reto, assentados com argamassa de cimento e areia no traço 1:3, espessura das juntas 15 mm</t>
  </si>
  <si>
    <t>ADICIONAR ITEM E IMAGEM MEMÓRIA DE CÁLCULO</t>
  </si>
  <si>
    <t>050203</t>
  </si>
  <si>
    <t>06.02</t>
  </si>
  <si>
    <t>Fornecimento e instalação de porta para divisória de 80 X 210 cm incluindo dobradiças e fechadura interna</t>
  </si>
  <si>
    <t>050205</t>
  </si>
  <si>
    <t>06.03</t>
  </si>
  <si>
    <t>Divisória de granito com 3 cm de espessura, assentada com argamassa de cimento e areia no traço 1:3, na cor cinza</t>
  </si>
  <si>
    <t>050301</t>
  </si>
  <si>
    <t>06.04</t>
  </si>
  <si>
    <t>Verga/contraverga reta de concreto armado 10 x 5 cm, Fck = 15 MPa, inclusive forma, armação e desforma</t>
  </si>
  <si>
    <t>050607</t>
  </si>
  <si>
    <t>06.05</t>
  </si>
  <si>
    <t>Alvenaria de blocos cerâmicos 10 furos 10x20x20cm, assentados c/argamassa de cimento, cal hidratada CH1 e areia traço 1:0.5:8, juntas 12mm e espessura das paredes, s/ revestimento, 20cm(bloco comprado
praça de Vitória, posto obra)</t>
  </si>
  <si>
    <t>TOTAL 06</t>
  </si>
  <si>
    <t>07</t>
  </si>
  <si>
    <t>ESQUADRIAS, FERRAGENS, VIDROS E ESPELHOS</t>
  </si>
  <si>
    <t>060103</t>
  </si>
  <si>
    <t>07.01</t>
  </si>
  <si>
    <t>Marco de madeira de lei de 1ª (Peroba, Ipê, Angelim Pedra ou equivalente) com 15x3 cm de batente, nas dimensões de 0.80 x 2.10 m</t>
  </si>
  <si>
    <t>und</t>
  </si>
  <si>
    <t>060110</t>
  </si>
  <si>
    <t>07.02</t>
  </si>
  <si>
    <t>Marco de madeira de lei de 1ª (Peroba, Ipê, Angelim Pedra ou equivalente)com 15 x 3 cm de batente</t>
  </si>
  <si>
    <t>060113</t>
  </si>
  <si>
    <t>07.03</t>
  </si>
  <si>
    <t>Alizar de madeira de lei de 1ª (Peroba, Ipê, Angelim Pedra ou equivalente) 7 x 1,5 cm</t>
  </si>
  <si>
    <t>061303</t>
  </si>
  <si>
    <t>07.04</t>
  </si>
  <si>
    <t>Porta em madeira de lei tipo angelim pedra ou equiv.c/enchimento em madeira 1a.qualidade esp. 30mm p/ pintura, inclusive alizares, dobradiças e fechadura externa em latão cromado LaFonte ou equiv., exclusive marco, nas dim.: 0.80 x 2.10 m</t>
  </si>
  <si>
    <t>07.05</t>
  </si>
  <si>
    <t>Porta madeira 1ª correr p/vidro 30mm/ Guarnição 15cm/Alizar</t>
  </si>
  <si>
    <t>73910</t>
  </si>
  <si>
    <t>07.06</t>
  </si>
  <si>
    <t>Porta De Madeira Compensada Lisa Para Pintura, 120x210x3,5cm, 2 Folhas, Incluso Aduela 2a, Alizar 2a E Dobradiças</t>
  </si>
  <si>
    <t>-</t>
  </si>
  <si>
    <t>07.07</t>
  </si>
  <si>
    <t>Porta em madeira de lei tipo angelim pedra ou equiv.c/enchimento em madeira 1a.qualidade esp. 30mm p/ pintura, inclusive dobradiças e fechadura externa em latão cromado LaFonte ou equiv., exclusive marco e alizar, nas dim.: 1,10 x 2.50 m</t>
  </si>
  <si>
    <t>74136</t>
  </si>
  <si>
    <t>07.08</t>
  </si>
  <si>
    <t>Porta de Aço de Enrolar Tipo Grade, Chapa 16</t>
  </si>
  <si>
    <t>071701</t>
  </si>
  <si>
    <t>07.09</t>
  </si>
  <si>
    <t>Janela de correr para vidro em alumínio anodizado cor natural, linha 25, completa, incl. puxador com tranca, alizar, caixilho e contramarco, exclusive vidro</t>
  </si>
  <si>
    <t>071702</t>
  </si>
  <si>
    <t>07.10</t>
  </si>
  <si>
    <t>Báscula para vidro em alumínio anodizado cor natural, linha 25, completa, com tranca, caixilho, alizar e contramarco, exclusive vidro</t>
  </si>
  <si>
    <t>080102</t>
  </si>
  <si>
    <t>07.11</t>
  </si>
  <si>
    <t>Vidro plano transparente liso, com 4 mm de espessura</t>
  </si>
  <si>
    <t>080107</t>
  </si>
  <si>
    <t>07.12</t>
  </si>
  <si>
    <t>Vidro aramado esp. 6mm, colocado</t>
  </si>
  <si>
    <t>TOTAL 07</t>
  </si>
  <si>
    <t>08</t>
  </si>
  <si>
    <t>COBERTURA</t>
  </si>
  <si>
    <t>090221</t>
  </si>
  <si>
    <t>08.01</t>
  </si>
  <si>
    <t>Cobert. telha termoacust tipo forro aço galv trapez. 40, e=0.43mm, pint. face. sup. cor branca, face inf. plana revest. Pelicula PVC Text., incl. acess. fix. nucleo isolante poliuretano (injeção contínua) e=30mm, ref.
Isoeste, Sto André, Eternit, Metform ou equivalente</t>
  </si>
  <si>
    <t>090302</t>
  </si>
  <si>
    <t>08.02</t>
  </si>
  <si>
    <t>Rufo de chapa metálica nº 26 com largura de 30 cm</t>
  </si>
  <si>
    <t>08.03</t>
  </si>
  <si>
    <t>Calha em chapa de aço galvanizado número 24, desenvolvimento de 50 cm</t>
  </si>
  <si>
    <t>08.04</t>
  </si>
  <si>
    <t>Cobertura Policarbornado - Inclusive estrutura de sustentação</t>
  </si>
  <si>
    <t>TOTAL 08</t>
  </si>
  <si>
    <t>09</t>
  </si>
  <si>
    <t>IMPERMEABILIZAÇÃO</t>
  </si>
  <si>
    <t>09.01</t>
  </si>
  <si>
    <t>Impermeabilização de superfície com argamassa polimérica/membrana acrílica, 4 demãos, reforçada com véu de poliéster</t>
  </si>
  <si>
    <t>0100203</t>
  </si>
  <si>
    <t>09.02</t>
  </si>
  <si>
    <t>Pintura impermeabilizante com igolflex ou equivalente a 3 demãos</t>
  </si>
  <si>
    <t>0100208</t>
  </si>
  <si>
    <t>09.03</t>
  </si>
  <si>
    <t>Índice de imperm.c/ manta asfáltica atendendo NBR 9952, asfalto polimerizado esp.3mm, reforç.c/ filme int. polietileno, regul. base c/ arg.1:4 esp.mín.15mm, proteção mec. arg.1:4 esp.20mm e juntas dilat.</t>
  </si>
  <si>
    <t>TOTAL 09</t>
  </si>
  <si>
    <t>10</t>
  </si>
  <si>
    <t>REBAIXAMENTOS / FORROS</t>
  </si>
  <si>
    <t>0110201</t>
  </si>
  <si>
    <t>10.01</t>
  </si>
  <si>
    <t>Forro de gesso acabamento tipo liso</t>
  </si>
  <si>
    <t>TOTAL 10</t>
  </si>
  <si>
    <t>11</t>
  </si>
  <si>
    <t>REVESTIMENTOS DE PAREDE</t>
  </si>
  <si>
    <t>0120101</t>
  </si>
  <si>
    <t>11.01</t>
  </si>
  <si>
    <t>Chapisco de argamassa de cimento e areia média ou grossa lavada, no traço 1:3, espessura 5 mm</t>
  </si>
  <si>
    <t>0120301</t>
  </si>
  <si>
    <t>11.02</t>
  </si>
  <si>
    <t>Emboço de argamassa de cimento, cal hidratada CH1 e areia média ou grossa lavada no traço 1:0.5:6, espessura 20 mm</t>
  </si>
  <si>
    <t>0120303</t>
  </si>
  <si>
    <t>11.03</t>
  </si>
  <si>
    <t>Reboco tipo paulista de argamassa de cimento, cal hidratada CH1 e areia média ou grossa lavada no traço 1:0.5:6, espessura 25 mm</t>
  </si>
  <si>
    <t>0120201</t>
  </si>
  <si>
    <t>11.04</t>
  </si>
  <si>
    <t>Azulejo branco 15 x 15 cm, juntas a prumo, assentado com argamassa de cimento colante, inclusive rejuntamento com cimento branco, marcas de referência Eliane, Cecrisa ou Portobello</t>
  </si>
  <si>
    <t>TOTAL 11</t>
  </si>
  <si>
    <t>12</t>
  </si>
  <si>
    <t>PISOS E ACABAMENTOS (PEITORIS, SOLEIRAS, RODAPÉ)</t>
  </si>
  <si>
    <t>0130109</t>
  </si>
  <si>
    <t>12.01</t>
  </si>
  <si>
    <t>Lastro regularizado e impermeabilizado de concreto não estrutural, espessura de 8 cm</t>
  </si>
  <si>
    <t>0130103</t>
  </si>
  <si>
    <t>12.02</t>
  </si>
  <si>
    <t>Regularização de base p/ revestimento cerâmico, com argamassa de cimento e areia no traço 1:5, espessura 3cm</t>
  </si>
  <si>
    <t>0130219</t>
  </si>
  <si>
    <t>12.03</t>
  </si>
  <si>
    <t>Piso cerâmico 45x45cm, PEI 5, Cargo Plus Gray, marcas de referência Eliane, Cecrisa ou Portobello, assentado com argamassa de cimento colante, inclusive rejuntamento</t>
  </si>
  <si>
    <t>0130231</t>
  </si>
  <si>
    <t>12.04</t>
  </si>
  <si>
    <t>Piso argamassa alta resistência tipo granilite ou equiv de qualidade comprovada, esp de 10mm, com juntas plástica em quadros de 1m, na cor natural, com acabamento polido mecanizado, inclusive regularização
e=3.0cm</t>
  </si>
  <si>
    <t>0130308</t>
  </si>
  <si>
    <t>12.05</t>
  </si>
  <si>
    <t>Soleira de granito esp. 2 cm e largura de 15 cm</t>
  </si>
  <si>
    <t>0130317</t>
  </si>
  <si>
    <t>12.06</t>
  </si>
  <si>
    <t>Peitoril de granito cinza polido, 15 cm, esp. 3cm</t>
  </si>
  <si>
    <t>0130321</t>
  </si>
  <si>
    <t>12.07</t>
  </si>
  <si>
    <t>Rodapé de granito cinza esp. 2cm, h=7cm, assentado com argamassa de cimento, cal hidratada CH1 e areia no traço 1:0,5:8, incl. rejuntamento com cimento branco</t>
  </si>
  <si>
    <t>TOTAL 12</t>
  </si>
  <si>
    <t>13</t>
  </si>
  <si>
    <t>INSTALAÇÕES HIDRO-SSANITÁRIAS</t>
  </si>
  <si>
    <t>0140102</t>
  </si>
  <si>
    <t>13.01</t>
  </si>
  <si>
    <t>Fossa séptica de anéis pré-moldados de concreto, diâmetro 1.20 m, altura útil de 1.70m, completa, incluindo tampa c/visita de 60cm, concreto p/fundo esp.10 cm, e tubo para ligação ao filtro</t>
  </si>
  <si>
    <t>13.02</t>
  </si>
  <si>
    <t>Filtro anaeróbio retangular, em alvenaria com tijolos cerâmicos maciço, dimensões internas: 0,8 x 1,2 x 1,67 m, volume útil: 1152 l</t>
  </si>
  <si>
    <t>13.03</t>
  </si>
  <si>
    <t>Sumidoro circular, de anéis pré-moldados de concreto, diâmetro interno = 1,30 m, altura interna = 2,00 m</t>
  </si>
  <si>
    <t>0141101</t>
  </si>
  <si>
    <t>13.04</t>
  </si>
  <si>
    <t>Caixas de inspeção de alv. blocos concreto 9x19x39cm, dim, 60x60cm e Hmáx = 1m, com tampa de conc. esp. 5cm, lastro de conc. esp. 10cm, revest intern. c/ chapisco e reboco impermeabilizado, incl. escavação,
reaterro e enchimento</t>
  </si>
  <si>
    <t>0141102</t>
  </si>
  <si>
    <t>13.05</t>
  </si>
  <si>
    <t>Caixa de areia de alvenaria de blocos de concreto 9x19x39cm, dim. 60x60cm e Hmáx=1m, c/ tampa em concreto esp. 5cm, lastro concreto esp. 10cm, revestida intern. c/ chapisco e reboco impermeabilizante, incl. escavação e reaterro</t>
  </si>
  <si>
    <t>0141103</t>
  </si>
  <si>
    <t>13.06</t>
  </si>
  <si>
    <t>Caixa sifonada especial de alv. bloco conc.9x19x39cm, dim 60x60cm e Hmáx=1m, c/ tampa em concreto esp.5cm, lastro conc.esp.10cm, revest. intern. c/chap. e reb. impermeab. escav, reaterro e curva curta c/ visita e plug em pvc 100mm</t>
  </si>
  <si>
    <t>0141104</t>
  </si>
  <si>
    <t>13.07</t>
  </si>
  <si>
    <t>Caixa de gordura de alv. bloco concreto 9x19x39cm, dim.60x60cm e Hmáx=1m, com tampa em concreto esp.5cm, lastro concreto esp.10cm, revestida intern. c/ chapisco e reboco impermeab, escavação, reaterro e parede interna em concreto</t>
  </si>
  <si>
    <t>0141410</t>
  </si>
  <si>
    <t>13.08</t>
  </si>
  <si>
    <t>Tubo de PVC rígido soldável marrom, diâm. 25mm (3/4"), inclusive conexões</t>
  </si>
  <si>
    <t>0141411</t>
  </si>
  <si>
    <t>13.09</t>
  </si>
  <si>
    <t>Tubo de PVC rigido soldável marrom, diâm. 32mm (1"), inclusive conexões</t>
  </si>
  <si>
    <t>0141412</t>
  </si>
  <si>
    <t>13.10</t>
  </si>
  <si>
    <t>Tubo de PVC rígido soldável marrom, diâm. 40mm (11/4"), inclusive conexões</t>
  </si>
  <si>
    <t>0141414</t>
  </si>
  <si>
    <t>13.11</t>
  </si>
  <si>
    <t>Tubo de PVC rígido soldável marrom, diâm. 60mm (2"), inclusive conexões</t>
  </si>
  <si>
    <t>0141416</t>
  </si>
  <si>
    <t>13.12</t>
  </si>
  <si>
    <t>Tubo de PVC rígido soldável marrom, diâm. 85mm (3"), inclusive conexões</t>
  </si>
  <si>
    <t>0141906</t>
  </si>
  <si>
    <t>13.13</t>
  </si>
  <si>
    <t>Tubo de PVC rígido soldável branco, para esgoto, diâmetro 40mm (1 1/2"), inclusive conexões</t>
  </si>
  <si>
    <t>0141907</t>
  </si>
  <si>
    <t>13.14</t>
  </si>
  <si>
    <t>Tubo de PVC rígido soldável branco, para esgoto, diâmetro 50mm (2"), inclusive conexões</t>
  </si>
  <si>
    <t>0141908</t>
  </si>
  <si>
    <t>13.15</t>
  </si>
  <si>
    <t>Tubo de PVC rígido soldável branco, para esgoto, diâmetro 75mm (3"), inclusive conexões</t>
  </si>
  <si>
    <t>0141909</t>
  </si>
  <si>
    <t>13.16</t>
  </si>
  <si>
    <t>Tubo de PVC rígido soldável branco, para esgoto, diâmetro 100mm (4"), inclusive conexões</t>
  </si>
  <si>
    <t>0141910</t>
  </si>
  <si>
    <t>13.17</t>
  </si>
  <si>
    <t>Tubo de PVC rígido soldável branco, para esgoto, diâmetro 150mm (6"), inclusive conexões</t>
  </si>
  <si>
    <t>0142111</t>
  </si>
  <si>
    <t>13.18</t>
  </si>
  <si>
    <t>Caixa sifonada em PVC, diâm. 150mm, com grelha e porta grelha quadrados, em aço inox</t>
  </si>
  <si>
    <t>0142112</t>
  </si>
  <si>
    <t>13.19</t>
  </si>
  <si>
    <t>Caixa seca em PVC, diâm. 100mm, com grelha e porta grelha quadrados, em aço inox</t>
  </si>
  <si>
    <t>13.20</t>
  </si>
  <si>
    <t>Bomba recalque d'agua trifásica 3,0 HP/3 CV</t>
  </si>
  <si>
    <t>13.21</t>
  </si>
  <si>
    <t>Castelo Dágua Metálico - Capacidade 20.000 litros</t>
  </si>
  <si>
    <t>TOTAL 13</t>
  </si>
  <si>
    <t>INSTALAÇÕES ELÉTRICAS</t>
  </si>
  <si>
    <t>0150628</t>
  </si>
  <si>
    <t>14.01</t>
  </si>
  <si>
    <t>Caixa de embutir marca de referência Tigreflex, 4x2"</t>
  </si>
  <si>
    <t>0150629</t>
  </si>
  <si>
    <t>14.02</t>
  </si>
  <si>
    <t>Caixa de embutir marca de referência Tigreflex, 4x4"</t>
  </si>
  <si>
    <t>0150636</t>
  </si>
  <si>
    <t>14.03</t>
  </si>
  <si>
    <t>Caixa sextavada em PVC de 3x3x1 1/2", marca de referência Tigreflex</t>
  </si>
  <si>
    <t>0151420</t>
  </si>
  <si>
    <t>14.04</t>
  </si>
  <si>
    <t>Fio ou cabo de cobre termoplástico, com isolamento para 1000V, seção de 10.0 mm2</t>
  </si>
  <si>
    <t>0151421</t>
  </si>
  <si>
    <t>14.05</t>
  </si>
  <si>
    <t>Fio ou cabo de cobre termoplástico, com isolamento para 0.6/1000V - 70º, seção de 16.0 mm2</t>
  </si>
  <si>
    <t>0151422</t>
  </si>
  <si>
    <t>14.06</t>
  </si>
  <si>
    <t>Cabo de cobre termoplástico, com isolamento para 1000V, seção de 25.0 mm2</t>
  </si>
  <si>
    <t>0151425</t>
  </si>
  <si>
    <t>14.07</t>
  </si>
  <si>
    <t>Cabo de cobre termoplástico, com isolamento para 1000V, seção de 50 mm2</t>
  </si>
  <si>
    <t>0151426</t>
  </si>
  <si>
    <t>14.08</t>
  </si>
  <si>
    <t>Cabo de cobre termoplástico, com isolamento para 1000V, seção de 95.0 mm2</t>
  </si>
  <si>
    <t>0151402</t>
  </si>
  <si>
    <t>14.09</t>
  </si>
  <si>
    <t>Fio de cobre termoplástico, com isolamento para 750V, seção de 2.5 mm2</t>
  </si>
  <si>
    <t>0151403</t>
  </si>
  <si>
    <t>14.10</t>
  </si>
  <si>
    <t>Fio ou cabo de cobre termoplástico, com isolamento para 750V, seção de 4.0 mm2</t>
  </si>
  <si>
    <t>0151404</t>
  </si>
  <si>
    <t>14.11</t>
  </si>
  <si>
    <t>Fio ou cabo de cobre termoplástico, com isolamento para 750V, seção de 6.0 mm2</t>
  </si>
  <si>
    <t>0180201</t>
  </si>
  <si>
    <t>14.12</t>
  </si>
  <si>
    <t>Tomada padrão brasileiro linha branca, NBR 14136 2 polos + terra 10A/250V, com placa 4x2"</t>
  </si>
  <si>
    <t>0'180202</t>
  </si>
  <si>
    <t>14.13</t>
  </si>
  <si>
    <t>Tomada padrão brasileiro linha branca, NBR 14136 2 polos + terra 20A/250V, com placa 4x2"</t>
  </si>
  <si>
    <t>0180204</t>
  </si>
  <si>
    <t>14.14</t>
  </si>
  <si>
    <t>Interruptor de uma tecla simples 10A/250V, com placa 4x2"</t>
  </si>
  <si>
    <t>0180206</t>
  </si>
  <si>
    <t>14.15</t>
  </si>
  <si>
    <t>Interruptor de uma tecla paralelo 10A/250V, com placa 4x2"</t>
  </si>
  <si>
    <t>0180207</t>
  </si>
  <si>
    <t>14.16</t>
  </si>
  <si>
    <t>Interruptor de uma tecla simples 10A/250V e uma tomada 3 polos 10A/250V, padrão brasileiro, NBR 14136, linha branca, com placa 4x2"</t>
  </si>
  <si>
    <t>91961</t>
  </si>
  <si>
    <t>14.17</t>
  </si>
  <si>
    <t>Interruptor paralelo (2 módulos), 10a/250v, incluindo suporte e placa</t>
  </si>
  <si>
    <t>91969</t>
  </si>
  <si>
    <t>14.18</t>
  </si>
  <si>
    <t>Interruptor paralelo (3 módulos), 10a/250v, incluindo suporte e placa</t>
  </si>
  <si>
    <t>91957</t>
  </si>
  <si>
    <t>14.19</t>
  </si>
  <si>
    <t>Interruptor simples (1 módulo) com interruptor paralelo (1 módulo), 10a/250v, incluindo suporte e placa</t>
  </si>
  <si>
    <t>91979</t>
  </si>
  <si>
    <t>14.20</t>
  </si>
  <si>
    <t>Interruptor intermediário (1 módulo), 10a/250v, incluindo suporte e placa</t>
  </si>
  <si>
    <t>0151334</t>
  </si>
  <si>
    <t>14.21</t>
  </si>
  <si>
    <t>Disjuntor Compacto em caixa moldada tripolar 200 A, 50KA 220/240V / 25KA 380/415V 20KA/440V (NBR IEC 60947-2), Ref. Siemens, GE, Schneider ou equivalente</t>
  </si>
  <si>
    <t>0151331</t>
  </si>
  <si>
    <t>14.22</t>
  </si>
  <si>
    <t>Mini-Disjuntor tripolar 80 A, curva C - 5KA 240VCA (NBR IEC 60947-2), Ref. Siemens, GE, Schneider ou equivalente</t>
  </si>
  <si>
    <t>0151339</t>
  </si>
  <si>
    <t>14.23</t>
  </si>
  <si>
    <t>Mini-Disjuntor tripolar 125 A, curva C - 15KA 240VCA (NBR IEC 60947-2), Ref. Siemens, GE, Schneider ou equivalente</t>
  </si>
  <si>
    <t>0151338</t>
  </si>
  <si>
    <t>14.24</t>
  </si>
  <si>
    <t>Mini-Disjuntor monopolar 10 A, curva C - 5KA 220/127VCA (NBR IEC 60947-2), Ref. Siemens, GE, Schneider ou equivalente</t>
  </si>
  <si>
    <t>0151301</t>
  </si>
  <si>
    <t>14.25</t>
  </si>
  <si>
    <t>Mini-Disjuntor monopolar 16 A, curva C - 5KA 220/127VCA (NBR IEC 60947-2), Ref. Siemens, GE, Schneider ou equivalente</t>
  </si>
  <si>
    <t>0151302</t>
  </si>
  <si>
    <t>14.26</t>
  </si>
  <si>
    <t>Mini-Disjuntor monopolar 20 A, curva C - 5KA 220/127VCA (NBR IEC 60947-2), Ref. Siemens, GE, Schneider ou equivalente</t>
  </si>
  <si>
    <t>0151303</t>
  </si>
  <si>
    <t>14.27</t>
  </si>
  <si>
    <t>Mini-Disjuntor monopolar 25 A, curva C - 5KA 220/127VCA (NBR IEC 60947-2), Ref. Siemens, GE, Schneider ou equivalente</t>
  </si>
  <si>
    <t>0151305</t>
  </si>
  <si>
    <t>14.28</t>
  </si>
  <si>
    <t>Mini-Disjuntor monopolar 40 A, curva C - 5KA 220/127VCA (NBR IEC 60947-2), Ref. Siemens, GE, Schneider ou equivalente</t>
  </si>
  <si>
    <t>0151307</t>
  </si>
  <si>
    <t>14.29</t>
  </si>
  <si>
    <t>Mini-Disjuntor bipolar 20 A, curva C - 5KA 220/127VCA (NBR IEC 60947-2), Ref. Siemens, GE, Schneider ou equivalente</t>
  </si>
  <si>
    <t>0151322</t>
  </si>
  <si>
    <t>14.30</t>
  </si>
  <si>
    <t>Mini-Disjuntor bipolar 32 A, curva C - 5KA 220/127VCA (NBR IEC 60947-2), Ref. Siemens, GE, Schneider ou equivalente</t>
  </si>
  <si>
    <t>0151309</t>
  </si>
  <si>
    <t>14.31</t>
  </si>
  <si>
    <t>Mini-Disjuntor tripolar 16 A, curva C - 5KA 220/127VCA (NBR IEC 60947-2), Ref. Siemens, GE, Schneider ou equivalente</t>
  </si>
  <si>
    <t>0151327</t>
  </si>
  <si>
    <t>14.32</t>
  </si>
  <si>
    <t>Mini-Disjuntor tripolar 20 A, curva C - 5KA 220/127VCA (NBR IEC 60947-2), Ref. Siemens, GE, Schneider ou equivalente</t>
  </si>
  <si>
    <t>0151350</t>
  </si>
  <si>
    <t>14.33</t>
  </si>
  <si>
    <t>Interruptor Diferencial DR 16A a 25A, 30mA, 2 módulos</t>
  </si>
  <si>
    <t>0151351</t>
  </si>
  <si>
    <t>14.34</t>
  </si>
  <si>
    <t>Interruptor Diferencial DR 30A a 40A, 30mA, 2 módulos</t>
  </si>
  <si>
    <t>0151337</t>
  </si>
  <si>
    <t>14.35</t>
  </si>
  <si>
    <t>Dispositivo de proteção contra surto (DPS) bipolar, tensão nominal máxima 275VCA, corente de surto máxima 40KA.</t>
  </si>
  <si>
    <t>0151132</t>
  </si>
  <si>
    <t>14.36</t>
  </si>
  <si>
    <t>Eletroduto flexível corrugado 3/4" , marca de referência TIGRE</t>
  </si>
  <si>
    <t>0151133</t>
  </si>
  <si>
    <t>14.37</t>
  </si>
  <si>
    <t>Eletroduto flexível corrugado 1" , marca de referência TIGRE</t>
  </si>
  <si>
    <t>0151137</t>
  </si>
  <si>
    <t>14.38</t>
  </si>
  <si>
    <t>Eletroduto PEAD, cor preta, diam. 1.1/2", marca ref. Kanaflex ou equivalente</t>
  </si>
  <si>
    <t>0151140</t>
  </si>
  <si>
    <t>14.39</t>
  </si>
  <si>
    <t>Eletroduto PEAD, cor preta, diam. 3", marca ref. Kanaflex ou equivalente</t>
  </si>
  <si>
    <t>97592</t>
  </si>
  <si>
    <t>14.40</t>
  </si>
  <si>
    <t>Luminária Tipo Plafon, Sobrepor com 01 Lâmpada LED</t>
  </si>
  <si>
    <t>97605</t>
  </si>
  <si>
    <t>14.41</t>
  </si>
  <si>
    <t>Luminária Arandela Tipo Meia-Lua, com 01 Lâmpada LED</t>
  </si>
  <si>
    <t>0150309</t>
  </si>
  <si>
    <t>14.42</t>
  </si>
  <si>
    <t>Quadro de distribuição de energia, de embutir, com 32 divisões modulares, com barramento</t>
  </si>
  <si>
    <t>0150306</t>
  </si>
  <si>
    <t>14.43</t>
  </si>
  <si>
    <t>Quadro de distribuição de energia, de embutir, com 12 divisões modulares com barramento</t>
  </si>
  <si>
    <t>0150615</t>
  </si>
  <si>
    <t>14.44</t>
  </si>
  <si>
    <t>Caixa de passagem de alvenaria de blocos de concreto 9x19x39cm, dimensões de 40x40x50cm, com revestimento interno em chapisco e reboco, tampa de concreto esp.5cm e lastro de brita 5 cm</t>
  </si>
  <si>
    <t>0151711</t>
  </si>
  <si>
    <t>14.45</t>
  </si>
  <si>
    <t>Padrão de entrada de energia elétrica, trifásico, entrada subterrânea, a 4 fios, carga instalada em muro de 57001 até 75000W - 220/127V, exclusive derivação de ramal de entrada subterrânea</t>
  </si>
  <si>
    <t>TOTAL 14</t>
  </si>
  <si>
    <t>15</t>
  </si>
  <si>
    <t>CABEAMENTO ESTRUTURADO (LÓGICA / TELEFONE / DADOS / VOZ / SONORIZAÇÃO)</t>
  </si>
  <si>
    <t>15.01</t>
  </si>
  <si>
    <t>15.02</t>
  </si>
  <si>
    <t>15.03</t>
  </si>
  <si>
    <t>15.04</t>
  </si>
  <si>
    <t>0150632</t>
  </si>
  <si>
    <t>15.05</t>
  </si>
  <si>
    <t>Caixa de passagem 150x150x80mm, chapa 18, com tampa parafusada</t>
  </si>
  <si>
    <t>0150634</t>
  </si>
  <si>
    <t>15.06</t>
  </si>
  <si>
    <t>Caixa de passagem 300x300x120mm, chapa 18, com tampa parafusada</t>
  </si>
  <si>
    <t>83369</t>
  </si>
  <si>
    <t>15.07</t>
  </si>
  <si>
    <t>Quadro de distribuição para telefone n.3, 40x40x12cm em chapa metálica, de embutir</t>
  </si>
  <si>
    <t>15.08</t>
  </si>
  <si>
    <t>Mini Rack - 10U x 570 mm Suspenso</t>
  </si>
  <si>
    <t>98307</t>
  </si>
  <si>
    <t>15.09</t>
  </si>
  <si>
    <t>Tomada de Rede - RJ45</t>
  </si>
  <si>
    <t>TOTAL 15</t>
  </si>
  <si>
    <t>16</t>
  </si>
  <si>
    <t>INSTALAÇÕES SPDA</t>
  </si>
  <si>
    <t>0160317</t>
  </si>
  <si>
    <t>16.01</t>
  </si>
  <si>
    <t>Cabo de cobre nú 50mm2, ref. TEL 5750, marca de referência Termotécnica ou equivalente</t>
  </si>
  <si>
    <t>0160318</t>
  </si>
  <si>
    <t>16.02</t>
  </si>
  <si>
    <t>Cabo de cobre nú 35mm2, ref. TEL 5735, marca de referência Termotécnica ou equivalente</t>
  </si>
  <si>
    <t>0160316</t>
  </si>
  <si>
    <t>16.03</t>
  </si>
  <si>
    <t>Caixa de inspeção em PVC, diâmetro 300 mm, ref TEL-552, marca de referência Termotécnica ou equivalente, inclusive escavação e reaterro</t>
  </si>
  <si>
    <t>16.04</t>
  </si>
  <si>
    <t>Caixa inspeção em polipropileno 200x90x70mm</t>
  </si>
  <si>
    <t>0160312</t>
  </si>
  <si>
    <t>16.05</t>
  </si>
  <si>
    <t>Kit completo para solda Exotérmica (Molde HCL 5/8" Ref: TEL905611 / Cartucho n° 115 Ref: TEL 909115 / Alicate Z 201 Ref: TEL 998201), marca de referência Termotécnica ou equivalente</t>
  </si>
  <si>
    <t>0160311</t>
  </si>
  <si>
    <t>16.06</t>
  </si>
  <si>
    <t>Haste de terra tipo COPPERWELD - 5/8" x 2.40m</t>
  </si>
  <si>
    <t>0160309</t>
  </si>
  <si>
    <t>16.07</t>
  </si>
  <si>
    <t>Terminal aéreo em latão (captor), com conector e fixação horizontal 5/16"x250mm, ref. TEL-024, inclusive vedação dos furos com poliuretano ref. TEL 5905, marca de ref. Termotécnica ou equivalente</t>
  </si>
  <si>
    <t>0160319</t>
  </si>
  <si>
    <t>16.08</t>
  </si>
  <si>
    <t>Presilha de latão ref. 744, inclusive parafuso fenda DN 4,2x32mm e bucha nylon DN 6mm e vedação dos furos com poliuretano ref. 5905, marca de ref. Termotécnica ou equivalente</t>
  </si>
  <si>
    <t>0160310</t>
  </si>
  <si>
    <t>16.09</t>
  </si>
  <si>
    <t>Conector de medição em latão com 2 parafusos para cabos de 16 a 50 mm2, ref. TEL-562, Termotécnica ou equivalente</t>
  </si>
  <si>
    <t>0160315</t>
  </si>
  <si>
    <t>16.10</t>
  </si>
  <si>
    <t>Mastro telescópico 5mx2", uma descida, incl. base de fixação, captor, conj.de contraventagem c/abraçadeira p/3 estais em tubo e demais acessórios excl. cabo de cobre de descida e suportes isoladores,
ref. Termotécnica ou equiv</t>
  </si>
  <si>
    <t>0160304</t>
  </si>
  <si>
    <t>16.11</t>
  </si>
  <si>
    <t>Pára-raios tipo franklim incluindo base de fixação, conjunto de contraventagem c/abraçadeira p/3 estais em tubo e demais acessórios c/exceção do cabo de cobre de descida e suportes isoladores</t>
  </si>
  <si>
    <t>TOTAL 16</t>
  </si>
  <si>
    <t>17</t>
  </si>
  <si>
    <t>INSTALAÇÕES DE INCÊNDIO</t>
  </si>
  <si>
    <t>0160604</t>
  </si>
  <si>
    <t>17.01</t>
  </si>
  <si>
    <t>Extintor de incêndio de água pressurizada capacidade 2A (10L), inclusive suporte para fixação e EXCLUSIVE placa sinalizadora em PVC Fotoluminescente</t>
  </si>
  <si>
    <t>0160605</t>
  </si>
  <si>
    <t>17.02</t>
  </si>
  <si>
    <t>Extintor de incêndio portátil de pó químico ABC com capacidade 2A-20B:C (6 kg), inclusive suporte para fixação, EXCLUSIVE placa sinalizadora em PVC fotoluminescente</t>
  </si>
  <si>
    <t>0160606</t>
  </si>
  <si>
    <t>17.03</t>
  </si>
  <si>
    <t>Extintor de incêndio de gás carbônico CO2 5 B:C (6 Kg), inclusive suporte para fixação, EXCLUSIVE placa sinalizadora em PVC fotoluminescente</t>
  </si>
  <si>
    <t>17.04</t>
  </si>
  <si>
    <t>Extintor de incêndio PQS (4 KG)</t>
  </si>
  <si>
    <t>0160612</t>
  </si>
  <si>
    <t>17.05</t>
  </si>
  <si>
    <t>Placa de sinalização de segurança CODIGO 14 - 315/158(NBR 13.434); CÓDIGO S3(NT 14/2010-ES) ("SAIDA DE EMERGÊNCIA" - seta vertical)</t>
  </si>
  <si>
    <t>0160613</t>
  </si>
  <si>
    <t>17.06</t>
  </si>
  <si>
    <t>Ponto para iluminação de emergência completo, inclusive bloco autônomo de iluminação 2x9W com tomada universal</t>
  </si>
  <si>
    <t>0160673</t>
  </si>
  <si>
    <t>17.07</t>
  </si>
  <si>
    <t>Fornecimento e instalação de Central de alarme de incêndio endereçável, capacidade até: 256 endereços, 4 laços com bateria Ref. Walmonof, Abafire, Deltafire ou equivalente</t>
  </si>
  <si>
    <t>0160674</t>
  </si>
  <si>
    <t>17.08</t>
  </si>
  <si>
    <t>Fornecimento e instalação de Acionador manual de alarme de incêndio endereçavel, tipo quebra vidro</t>
  </si>
  <si>
    <t>0160676</t>
  </si>
  <si>
    <t>17.09</t>
  </si>
  <si>
    <t>Fornecimento e instalação de Sirene eletronica média tipo corneta</t>
  </si>
  <si>
    <t>0160675</t>
  </si>
  <si>
    <t>17.10</t>
  </si>
  <si>
    <t>Fornecimento e instalação de Detector de fumaça óptico endereçavel Bivolt 12/24V para parede ou teto</t>
  </si>
  <si>
    <t>17.11</t>
  </si>
  <si>
    <t>Barra Anti-pânico Dupla, Cega Lado Oposto</t>
  </si>
  <si>
    <t>17.12</t>
  </si>
  <si>
    <t>Barra Anti-pânico Simples, Cega Lado Oposto</t>
  </si>
  <si>
    <t>0160603</t>
  </si>
  <si>
    <t>17.13</t>
  </si>
  <si>
    <t>Hidrante de recalque no passeio em caixa metálica de 40x60x40cm, incl. registro globo angular 90º de 63mm, adaptador p/ engate rápido e tampa c/ corrente</t>
  </si>
  <si>
    <t>0160671</t>
  </si>
  <si>
    <t>17.14</t>
  </si>
  <si>
    <t>Hidrante de parede, com abrigo em chapa, 80x90x17cm, com suporte e mangueiras 2 x 15m 63mm, adaptador rosca fêmea e engate rápido, esguicho em latão regulavel, registro globo angular 45º/ 63mm</t>
  </si>
  <si>
    <t>17.15</t>
  </si>
  <si>
    <t>Tubo de aço carbono, inclusive conexões, diâm. 65mm (21/2")</t>
  </si>
  <si>
    <t>0180301</t>
  </si>
  <si>
    <t>17.16</t>
  </si>
  <si>
    <t>Bomba centrífuga trifásica 5CV, modelo 620 Dancor, ou equivalente</t>
  </si>
  <si>
    <t>TOTAL 17</t>
  </si>
  <si>
    <t>18</t>
  </si>
  <si>
    <t>APARELHOS / ACESSÓRIOS SANITÁRIOS E BANCADAS</t>
  </si>
  <si>
    <t>0170108</t>
  </si>
  <si>
    <t>18.01</t>
  </si>
  <si>
    <t>Saboneteira de louça branca, 15x15cm, marcas de referência Deca, Celite ou Ideal Standard.</t>
  </si>
  <si>
    <t>0170115</t>
  </si>
  <si>
    <t>18.02</t>
  </si>
  <si>
    <t>Cuba louça de embutir redonda, 30cm, L-41, completa, marcas de referência Deca, Celite ou Ideal Standard, incl. válvula e sifão, exclusive torneira</t>
  </si>
  <si>
    <t>0170135</t>
  </si>
  <si>
    <t>18.03</t>
  </si>
  <si>
    <t>Bacia sifonada de louça branca para portadores de necessidades especiais, Vogue Plus Conforto - Linha Conforto, mod P51, incl. assento com abertura frontal, ref.AP52,marca de ref. Deca ou equivalente</t>
  </si>
  <si>
    <t>0170136</t>
  </si>
  <si>
    <t>18.04</t>
  </si>
  <si>
    <t>Bacia sanitária de louça branca, com caixa acoplada duplo acionamento, marca de ref. Deca Linha Ravena ou equivalente, inclusive assento plástico e acessórios de fixação</t>
  </si>
  <si>
    <t>0170137</t>
  </si>
  <si>
    <t>18.05</t>
  </si>
  <si>
    <t>Mictório de louça branca, com sifão integrado, mod. M712 marca de ref. Deca ou equivalente, inclusive engates cromados</t>
  </si>
  <si>
    <t>0170220</t>
  </si>
  <si>
    <t>18.06</t>
  </si>
  <si>
    <t>Bancada de granito com espessura de 2 cm</t>
  </si>
  <si>
    <t>0170304</t>
  </si>
  <si>
    <t>18.07</t>
  </si>
  <si>
    <t>Torneira pressão cromada diâm. 1/2" para lavatório, marcas de referência Fabrimar, Deca ou Docol</t>
  </si>
  <si>
    <t>0170313</t>
  </si>
  <si>
    <t>18.08</t>
  </si>
  <si>
    <t>Torneira pressão cromada, diam. 1/2" para tanque, marcas de referência Fabrimar, Deca ou Docol</t>
  </si>
  <si>
    <t>0170315</t>
  </si>
  <si>
    <t>18.09</t>
  </si>
  <si>
    <t>Torneira pressão cromada diam. 1/2" para pia, marcas de referência Fabrimar, Deca ou Docol</t>
  </si>
  <si>
    <t>0170317</t>
  </si>
  <si>
    <t>18.10</t>
  </si>
  <si>
    <t>Registro de pressão com canopla cromada diam. 20mm (3/4"), marcas de referência Fabrimar, Deca ou Docol</t>
  </si>
  <si>
    <t>0170329</t>
  </si>
  <si>
    <t>18.11</t>
  </si>
  <si>
    <t>Registro de gaveta com canopla cromada diam. 25mm (1"), marcas de referência Fabrimar, Deca ou Docol</t>
  </si>
  <si>
    <t>0170330</t>
  </si>
  <si>
    <t>18.12</t>
  </si>
  <si>
    <t>Registro de gaveta com canopla cromada diam 32mm (11/4"), marcas de referência Fabrimar, Deca ou Docol</t>
  </si>
  <si>
    <t>0170331</t>
  </si>
  <si>
    <t>18.13</t>
  </si>
  <si>
    <t xml:space="preserve">Registro de gaveta com canopla cromada, diam. 40mm (11/2"), marcas de referência Fabrimar, Deca ou Docol </t>
  </si>
  <si>
    <t>0170326</t>
  </si>
  <si>
    <t>18.14</t>
  </si>
  <si>
    <t>Registro de gaveta bruto diam. 80mm (3")</t>
  </si>
  <si>
    <t>0170346</t>
  </si>
  <si>
    <t>18.15</t>
  </si>
  <si>
    <t>Válvula de descarga com canopla cromada de 40mm (11/2"), marcas de referência Fabrimar, Deca ou Docol</t>
  </si>
  <si>
    <t>0170354</t>
  </si>
  <si>
    <t>18.16</t>
  </si>
  <si>
    <t>Chuveiro completo, linha anti-vandalismo, marcas de referência Fabrimar, Deca ou Docol</t>
  </si>
  <si>
    <t>0170512</t>
  </si>
  <si>
    <t>18.17</t>
  </si>
  <si>
    <t>Cuba de aço inox n° 1(dim.460x300x150)mm, marcas de referência Franke, Strake, tramontina, inclusive válvula de metal 31/2" e sifão cromado 1 x 1/2", excl. torneira</t>
  </si>
  <si>
    <t>0170514</t>
  </si>
  <si>
    <t>18.18</t>
  </si>
  <si>
    <t>Tanque simples de aço inox Fischer, mod. TQ1-S AISI 304, ou equivalente nas marcas Metalpress ou Mekal, inclusive válvula de metal 1 1/4" e sifão cromado 2", excl. torneira</t>
  </si>
  <si>
    <t>18.19</t>
  </si>
  <si>
    <t>Barra de apoio reta, em aco inox polido, comprimento 80cm, diâmetro mínimo 3cm</t>
  </si>
  <si>
    <t>TOTAL 18</t>
  </si>
  <si>
    <t>19</t>
  </si>
  <si>
    <t>PINTURAS</t>
  </si>
  <si>
    <t>0190103</t>
  </si>
  <si>
    <t>19.01</t>
  </si>
  <si>
    <t>Emassamento de paredes e forros, com duas demãos de massa acrílica, marcas de referência Suvinil, Coral ou Metalatex</t>
  </si>
  <si>
    <t>0190106</t>
  </si>
  <si>
    <t>19.02</t>
  </si>
  <si>
    <t>Pintura com tinta acrílica, marcas de referência Suvinil, Coral e Metalatex, inclusive selador acrílico, em paredes e forros, a duas demãos</t>
  </si>
  <si>
    <t>0190306</t>
  </si>
  <si>
    <t>19.03</t>
  </si>
  <si>
    <t>Pintura com verniz filtro solar fosco, linha Premium, em madeira, a três demãos, marcas de referência Suvinil, Coral ou Metalatex</t>
  </si>
  <si>
    <t>TOTAL 19</t>
  </si>
  <si>
    <t>20</t>
  </si>
  <si>
    <t>GUARDA-CORPO / CORRIMÃO / SERVIÇOS COMPLEMENTARES</t>
  </si>
  <si>
    <t>0210301</t>
  </si>
  <si>
    <t>20.01</t>
  </si>
  <si>
    <t>Corrimão de tubo de ferro galvanizado diâmetro 3" com chumbadores a cada 1.50m, inclusive pintura a óleo ou esmalte</t>
  </si>
  <si>
    <t>20.02</t>
  </si>
  <si>
    <t>Guarda-corpo de aço galvanizado de 1,10m, montantes tubulares de 1.1/4 m" espaçados de 1,20m, travessa superior de 1.1/2", gradil formado por tubos horizontais de 1" e verticais de 3/4", fixado com chumbador mecânico</t>
  </si>
  <si>
    <t>0200326</t>
  </si>
  <si>
    <t>20.03</t>
  </si>
  <si>
    <t>Fornecimento e plantio de grama em placas tipo esmeralda, inclusive fornecimento de terra vegetal</t>
  </si>
  <si>
    <t>0200401</t>
  </si>
  <si>
    <t>20.04</t>
  </si>
  <si>
    <t>Limpeza geral da obra (edificação)</t>
  </si>
  <si>
    <t>TOTAL 20</t>
  </si>
  <si>
    <t>21</t>
  </si>
  <si>
    <t>PROJETO DE ESTRUTURA METÁLICA (COBERTURA)</t>
  </si>
  <si>
    <t>21.01</t>
  </si>
  <si>
    <t>PROJETO DE ESTRUTURA METÁLICA</t>
  </si>
  <si>
    <t>TOTAL 21</t>
  </si>
  <si>
    <t>T O T A L  G E R A L</t>
  </si>
  <si>
    <t>TOTAL ACUMULADO SEM REAJUSTE</t>
  </si>
  <si>
    <t>SALDO DO  CONTRATO SEM REAJUSTE</t>
  </si>
  <si>
    <t xml:space="preserve">ACUMULADO ATÉ A 13ª BM </t>
  </si>
  <si>
    <t>FOI CONSIDERADO VALOR ATE 12 BM + 13 BM CONSIDERANDO VALOR DE REAJUSTE.</t>
  </si>
  <si>
    <t xml:space="preserve">ACUMULADO ATÉ A 14ª BM </t>
  </si>
  <si>
    <t>VALOR REAJUSTE 14 BM</t>
  </si>
  <si>
    <t>TOTAL 14ª BM</t>
  </si>
  <si>
    <t>VALOR TOTAL MENOS O BANHEIRO</t>
  </si>
  <si>
    <t>SALDO DO  CONTRATO COM REAJUSTE</t>
  </si>
  <si>
    <t>CONTRATADA</t>
  </si>
  <si>
    <t>TOTAL DO CONTRATO SEM REAJUSTE</t>
  </si>
  <si>
    <t>Indice de reajustamento contratado usado data base Fev/2020 - INCC - Col 35 - Indice - 41.933%.</t>
  </si>
  <si>
    <t>VALOR TOTAL 14 BM</t>
  </si>
  <si>
    <t xml:space="preserve">OBS: FOI GLOSADO O ITEM DO BANHEIRO PAGO NO 13° BM NO VALOR DE </t>
  </si>
  <si>
    <r>
      <t xml:space="preserve">N° Aditivo      </t>
    </r>
    <r>
      <rPr>
        <b/>
        <sz val="12"/>
        <color indexed="8"/>
        <rFont val="Arial"/>
        <family val="2"/>
      </rPr>
      <t xml:space="preserve"> </t>
    </r>
  </si>
  <si>
    <r>
      <t xml:space="preserve">Importa  a presente medição em R$ 93.220,01(Noventa e três mil, duzentos e vinte reais e um centavo) </t>
    </r>
    <r>
      <rPr>
        <sz val="14"/>
        <color rgb="FFFF0000"/>
        <rFont val="Arial"/>
        <family val="2"/>
      </rPr>
      <t>acrescido de R$ 39.089,95  (trinta e nove mil, oitenta e nove reais e noventa e cinco centavos.) referente ao reajuste contratual.</t>
    </r>
  </si>
  <si>
    <t>15ª</t>
  </si>
  <si>
    <t>EM 15</t>
  </si>
  <si>
    <t>BM 15ª</t>
  </si>
  <si>
    <t xml:space="preserve">ACUMULADO ATÉ A 15ª BM </t>
  </si>
  <si>
    <t xml:space="preserve">                                             </t>
  </si>
  <si>
    <t>Indice de reajustamento contratado usado data base Fev/2020 - INCC - Col 35 - Indice - 49,44%.</t>
  </si>
  <si>
    <t>BM 16ª</t>
  </si>
  <si>
    <t>16ª</t>
  </si>
  <si>
    <t>TOTAL 16ª BM</t>
  </si>
  <si>
    <t>VALOR REAJUSTE 16 ºBM</t>
  </si>
  <si>
    <t>VALOR TOTAL 16º BM</t>
  </si>
  <si>
    <t xml:space="preserve">ACUMULADO ATÉ A 16ª BM </t>
  </si>
  <si>
    <t>01/06 a 30/06/2026</t>
  </si>
  <si>
    <r>
      <t xml:space="preserve">Importa  a presente medição em R$ 91.063,19 (Noventa e um mil, sessenta e três reais e dezenove centavos ), </t>
    </r>
    <r>
      <rPr>
        <sz val="14"/>
        <color rgb="FFFF0000"/>
        <rFont val="Arial"/>
        <family val="2"/>
      </rPr>
      <t>acrescido o valor de R$ 45.021,64 (Quarenta e cinco mil, vinte e um reais e sessenta e quatros centavos) , referente ao reajuste contratual 49,44%</t>
    </r>
  </si>
  <si>
    <t>22</t>
  </si>
  <si>
    <t>EXTRA</t>
  </si>
  <si>
    <t>22.01</t>
  </si>
  <si>
    <t xml:space="preserve">VIDE PLANILHA ADITIVO EXTRA </t>
  </si>
  <si>
    <t>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</si>
</sst>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&quot;-&quot;???_-;_-@_-"/>
    <numFmt numFmtId="165" formatCode="#,##0.000"/>
    <numFmt numFmtId="166" formatCode="dd/mm/yy;@"/>
    <numFmt numFmtId="167" formatCode="#,##0.0000"/>
    <numFmt numFmtId="171" formatCode="&quot;R$&quot;\ 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Arial Black"/>
      <family val="2"/>
    </font>
    <font>
      <sz val="11"/>
      <color theme="1"/>
      <name val="Arial"/>
      <family val="2"/>
    </font>
    <font>
      <sz val="11"/>
      <color indexed="10"/>
      <name val="Arial"/>
      <family val="2"/>
    </font>
    <font>
      <sz val="11"/>
      <color indexed="12"/>
      <name val="Arial"/>
      <family val="2"/>
    </font>
    <font>
      <sz val="11"/>
      <color rgb="FFFF0000"/>
      <name val="Arial"/>
      <family val="2"/>
    </font>
    <font>
      <sz val="10"/>
      <color rgb="FF000000"/>
      <name val="Calibri"/>
      <family val="2"/>
      <scheme val="minor"/>
    </font>
    <font>
      <sz val="9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4"/>
      <name val="Arial"/>
      <family val="2"/>
    </font>
    <font>
      <sz val="14"/>
      <color rgb="FFFF000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z val="11"/>
      <color rgb="FFDF0000"/>
      <name val="Arial"/>
      <family val="2"/>
    </font>
    <font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26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7C80"/>
        <bgColor indexed="26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Protection="0"/>
    <xf numFmtId="12" fontId="2" fillId="0" borderId="0" applyFont="0" applyFill="0" applyProtection="0"/>
    <xf numFmtId="12" fontId="2" fillId="0" borderId="0" applyFont="0" applyFill="0" applyProtection="0"/>
    <xf numFmtId="164" fontId="2" fillId="0" borderId="0" applyFont="0" applyFill="0" applyProtection="0"/>
    <xf numFmtId="0" fontId="9" fillId="0" borderId="0"/>
    <xf numFmtId="44" fontId="2" fillId="0" borderId="0" applyFont="0" applyFill="0" applyBorder="0" applyAlignment="0" applyProtection="0"/>
  </cellStyleXfs>
  <cellXfs count="368">
    <xf numFmtId="0" fontId="0" fillId="0" borderId="0" xfId="0"/>
    <xf numFmtId="0" fontId="3" fillId="3" borderId="0" xfId="4" applyFont="1" applyFill="1" applyAlignment="1">
      <alignment vertical="top"/>
    </xf>
    <xf numFmtId="0" fontId="4" fillId="4" borderId="1" xfId="4" applyFont="1" applyFill="1" applyBorder="1" applyAlignment="1">
      <alignment horizontal="center" vertical="center"/>
    </xf>
    <xf numFmtId="0" fontId="3" fillId="0" borderId="0" xfId="4" applyFont="1" applyAlignment="1">
      <alignment vertical="top"/>
    </xf>
    <xf numFmtId="2" fontId="3" fillId="4" borderId="1" xfId="1" applyNumberFormat="1" applyFont="1" applyFill="1" applyBorder="1" applyAlignment="1">
      <alignment horizontal="center" vertical="center" wrapText="1"/>
    </xf>
    <xf numFmtId="4" fontId="3" fillId="4" borderId="1" xfId="6" applyNumberFormat="1" applyFont="1" applyFill="1" applyBorder="1" applyAlignment="1">
      <alignment horizontal="center" vertical="center"/>
    </xf>
    <xf numFmtId="2" fontId="3" fillId="4" borderId="1" xfId="5" applyNumberFormat="1" applyFont="1" applyFill="1" applyBorder="1" applyAlignment="1">
      <alignment horizontal="center" vertical="center"/>
    </xf>
    <xf numFmtId="2" fontId="3" fillId="4" borderId="1" xfId="5" applyNumberFormat="1" applyFont="1" applyFill="1" applyBorder="1" applyAlignment="1">
      <alignment horizontal="center" vertical="center" wrapText="1"/>
    </xf>
    <xf numFmtId="0" fontId="5" fillId="4" borderId="1" xfId="4" applyFont="1" applyFill="1" applyBorder="1" applyAlignment="1">
      <alignment horizontal="center" vertical="center" wrapText="1"/>
    </xf>
    <xf numFmtId="4" fontId="3" fillId="4" borderId="1" xfId="5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top"/>
    </xf>
    <xf numFmtId="49" fontId="3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2" fontId="3" fillId="7" borderId="1" xfId="1" applyNumberFormat="1" applyFont="1" applyFill="1" applyBorder="1" applyAlignment="1" applyProtection="1">
      <alignment vertical="center" wrapText="1"/>
    </xf>
    <xf numFmtId="2" fontId="6" fillId="8" borderId="1" xfId="5" applyNumberFormat="1" applyFont="1" applyFill="1" applyBorder="1" applyAlignment="1">
      <alignment vertical="center"/>
    </xf>
    <xf numFmtId="2" fontId="7" fillId="8" borderId="1" xfId="5" applyNumberFormat="1" applyFont="1" applyFill="1" applyBorder="1" applyAlignment="1">
      <alignment vertical="center"/>
    </xf>
    <xf numFmtId="2" fontId="3" fillId="8" borderId="1" xfId="5" applyNumberFormat="1" applyFont="1" applyFill="1" applyBorder="1" applyAlignment="1">
      <alignment vertical="center"/>
    </xf>
    <xf numFmtId="43" fontId="3" fillId="7" borderId="1" xfId="1" applyFont="1" applyFill="1" applyBorder="1" applyAlignment="1" applyProtection="1">
      <alignment vertical="center" wrapText="1"/>
    </xf>
    <xf numFmtId="167" fontId="5" fillId="8" borderId="1" xfId="6" applyNumberFormat="1" applyFont="1" applyFill="1" applyBorder="1" applyAlignment="1">
      <alignment vertical="center"/>
    </xf>
    <xf numFmtId="167" fontId="6" fillId="8" borderId="1" xfId="5" applyNumberFormat="1" applyFont="1" applyFill="1" applyBorder="1" applyAlignment="1">
      <alignment vertical="center"/>
    </xf>
    <xf numFmtId="165" fontId="7" fillId="8" borderId="1" xfId="5" applyNumberFormat="1" applyFont="1" applyFill="1" applyBorder="1" applyAlignment="1">
      <alignment vertical="center"/>
    </xf>
    <xf numFmtId="4" fontId="3" fillId="8" borderId="1" xfId="5" applyNumberFormat="1" applyFont="1" applyFill="1" applyBorder="1" applyAlignment="1">
      <alignment vertical="center"/>
    </xf>
    <xf numFmtId="0" fontId="3" fillId="8" borderId="0" xfId="4" applyFont="1" applyFill="1" applyAlignment="1">
      <alignment vertical="center"/>
    </xf>
    <xf numFmtId="1" fontId="3" fillId="0" borderId="1" xfId="1" quotePrefix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right" vertical="center"/>
    </xf>
    <xf numFmtId="2" fontId="3" fillId="0" borderId="1" xfId="5" applyNumberFormat="1" applyFont="1" applyFill="1" applyBorder="1" applyAlignment="1">
      <alignment horizontal="right" vertical="center"/>
    </xf>
    <xf numFmtId="2" fontId="3" fillId="0" borderId="1" xfId="1" applyNumberFormat="1" applyFont="1" applyFill="1" applyBorder="1" applyAlignment="1">
      <alignment vertical="center"/>
    </xf>
    <xf numFmtId="44" fontId="3" fillId="0" borderId="1" xfId="2" applyFont="1" applyFill="1" applyBorder="1" applyAlignment="1" applyProtection="1">
      <alignment horizontal="right" vertical="center" wrapText="1"/>
    </xf>
    <xf numFmtId="44" fontId="5" fillId="0" borderId="1" xfId="2" applyFont="1" applyFill="1" applyBorder="1" applyAlignment="1">
      <alignment horizontal="right" vertical="center"/>
    </xf>
    <xf numFmtId="44" fontId="3" fillId="0" borderId="1" xfId="2" applyFont="1" applyFill="1" applyBorder="1" applyAlignment="1">
      <alignment horizontal="right" vertical="center"/>
    </xf>
    <xf numFmtId="43" fontId="3" fillId="0" borderId="0" xfId="4" applyNumberFormat="1" applyFont="1" applyAlignment="1">
      <alignment vertical="center"/>
    </xf>
    <xf numFmtId="0" fontId="3" fillId="0" borderId="0" xfId="4" applyFont="1" applyAlignment="1">
      <alignment vertical="center"/>
    </xf>
    <xf numFmtId="49" fontId="3" fillId="7" borderId="1" xfId="0" applyNumberFormat="1" applyFont="1" applyFill="1" applyBorder="1" applyAlignment="1">
      <alignment horizontal="left" vertical="center" wrapText="1"/>
    </xf>
    <xf numFmtId="2" fontId="3" fillId="8" borderId="1" xfId="5" applyNumberFormat="1" applyFont="1" applyFill="1" applyBorder="1" applyAlignment="1">
      <alignment horizontal="right" vertical="center"/>
    </xf>
    <xf numFmtId="2" fontId="3" fillId="8" borderId="1" xfId="1" applyNumberFormat="1" applyFont="1" applyFill="1" applyBorder="1" applyAlignment="1">
      <alignment vertical="center"/>
    </xf>
    <xf numFmtId="43" fontId="3" fillId="7" borderId="1" xfId="1" applyFont="1" applyFill="1" applyBorder="1" applyAlignment="1" applyProtection="1">
      <alignment horizontal="right" vertical="center" wrapText="1"/>
    </xf>
    <xf numFmtId="44" fontId="3" fillId="8" borderId="1" xfId="2" applyFont="1" applyFill="1" applyBorder="1" applyAlignment="1">
      <alignment horizontal="right" vertical="center"/>
    </xf>
    <xf numFmtId="44" fontId="5" fillId="8" borderId="1" xfId="2" applyFont="1" applyFill="1" applyBorder="1" applyAlignment="1">
      <alignment horizontal="right" vertical="center"/>
    </xf>
    <xf numFmtId="49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2" fontId="3" fillId="9" borderId="1" xfId="1" applyNumberFormat="1" applyFont="1" applyFill="1" applyBorder="1" applyAlignment="1" applyProtection="1">
      <alignment vertical="center" wrapText="1"/>
    </xf>
    <xf numFmtId="2" fontId="6" fillId="0" borderId="1" xfId="5" applyNumberFormat="1" applyFont="1" applyFill="1" applyBorder="1" applyAlignment="1">
      <alignment horizontal="right" vertical="center"/>
    </xf>
    <xf numFmtId="43" fontId="3" fillId="9" borderId="1" xfId="1" applyFont="1" applyFill="1" applyBorder="1" applyAlignment="1" applyProtection="1">
      <alignment horizontal="right" vertical="center" wrapText="1"/>
    </xf>
    <xf numFmtId="4" fontId="5" fillId="0" borderId="1" xfId="6" applyNumberFormat="1" applyFont="1" applyFill="1" applyBorder="1" applyAlignment="1">
      <alignment horizontal="right" vertical="center"/>
    </xf>
    <xf numFmtId="4" fontId="6" fillId="0" borderId="1" xfId="5" applyNumberFormat="1" applyFont="1" applyFill="1" applyBorder="1" applyAlignment="1">
      <alignment horizontal="right" vertical="center"/>
    </xf>
    <xf numFmtId="4" fontId="5" fillId="8" borderId="1" xfId="6" applyNumberFormat="1" applyFont="1" applyFill="1" applyBorder="1" applyAlignment="1">
      <alignment horizontal="right" vertical="center"/>
    </xf>
    <xf numFmtId="4" fontId="3" fillId="8" borderId="1" xfId="5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 applyProtection="1">
      <alignment horizontal="right" vertical="center" wrapText="1"/>
    </xf>
    <xf numFmtId="4" fontId="3" fillId="0" borderId="1" xfId="5" applyNumberFormat="1" applyFont="1" applyFill="1" applyBorder="1" applyAlignment="1">
      <alignment horizontal="right" vertical="center"/>
    </xf>
    <xf numFmtId="0" fontId="3" fillId="3" borderId="0" xfId="4" applyFont="1" applyFill="1" applyAlignment="1">
      <alignment vertical="center"/>
    </xf>
    <xf numFmtId="2" fontId="3" fillId="2" borderId="1" xfId="5" applyNumberFormat="1" applyFont="1" applyFill="1" applyBorder="1" applyAlignment="1">
      <alignment horizontal="right" vertical="center"/>
    </xf>
    <xf numFmtId="0" fontId="3" fillId="2" borderId="0" xfId="4" applyFont="1" applyFill="1" applyAlignment="1">
      <alignment vertical="center"/>
    </xf>
    <xf numFmtId="49" fontId="3" fillId="10" borderId="1" xfId="0" applyNumberFormat="1" applyFont="1" applyFill="1" applyBorder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 wrapText="1"/>
    </xf>
    <xf numFmtId="2" fontId="3" fillId="10" borderId="1" xfId="1" applyNumberFormat="1" applyFont="1" applyFill="1" applyBorder="1" applyAlignment="1" applyProtection="1">
      <alignment vertical="center" wrapText="1"/>
    </xf>
    <xf numFmtId="2" fontId="6" fillId="2" borderId="1" xfId="5" applyNumberFormat="1" applyFont="1" applyFill="1" applyBorder="1" applyAlignment="1">
      <alignment horizontal="right" vertical="center"/>
    </xf>
    <xf numFmtId="43" fontId="3" fillId="10" borderId="1" xfId="1" applyFont="1" applyFill="1" applyBorder="1" applyAlignment="1" applyProtection="1">
      <alignment horizontal="right" vertical="center" wrapText="1"/>
    </xf>
    <xf numFmtId="4" fontId="3" fillId="2" borderId="1" xfId="5" applyNumberFormat="1" applyFont="1" applyFill="1" applyBorder="1" applyAlignment="1">
      <alignment horizontal="right" vertical="center"/>
    </xf>
    <xf numFmtId="0" fontId="3" fillId="11" borderId="0" xfId="4" applyFont="1" applyFill="1" applyAlignment="1">
      <alignment vertical="center"/>
    </xf>
    <xf numFmtId="49" fontId="3" fillId="2" borderId="1" xfId="0" applyNumberFormat="1" applyFont="1" applyFill="1" applyBorder="1" applyAlignment="1">
      <alignment horizontal="left" vertical="center" wrapText="1"/>
    </xf>
    <xf numFmtId="2" fontId="3" fillId="10" borderId="1" xfId="1" applyNumberFormat="1" applyFont="1" applyFill="1" applyBorder="1" applyAlignment="1">
      <alignment vertical="center" wrapText="1"/>
    </xf>
    <xf numFmtId="2" fontId="6" fillId="8" borderId="1" xfId="5" applyNumberFormat="1" applyFont="1" applyFill="1" applyBorder="1" applyAlignment="1">
      <alignment horizontal="right" vertical="center"/>
    </xf>
    <xf numFmtId="0" fontId="3" fillId="12" borderId="0" xfId="4" applyFont="1" applyFill="1" applyAlignment="1">
      <alignment vertical="center"/>
    </xf>
    <xf numFmtId="2" fontId="3" fillId="0" borderId="1" xfId="5" applyNumberFormat="1" applyFont="1" applyBorder="1" applyAlignment="1">
      <alignment horizontal="right" vertical="center"/>
    </xf>
    <xf numFmtId="43" fontId="3" fillId="10" borderId="1" xfId="1" applyFont="1" applyFill="1" applyBorder="1" applyAlignment="1">
      <alignment horizontal="right" vertical="center" wrapText="1"/>
    </xf>
    <xf numFmtId="2" fontId="3" fillId="0" borderId="1" xfId="2" applyNumberFormat="1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/>
    </xf>
    <xf numFmtId="44" fontId="5" fillId="8" borderId="1" xfId="2" quotePrefix="1" applyFont="1" applyFill="1" applyBorder="1" applyAlignment="1">
      <alignment horizontal="right" vertical="center"/>
    </xf>
    <xf numFmtId="0" fontId="4" fillId="4" borderId="1" xfId="4" applyFont="1" applyFill="1" applyBorder="1" applyAlignment="1">
      <alignment horizontal="center" vertical="center" wrapText="1"/>
    </xf>
    <xf numFmtId="2" fontId="3" fillId="4" borderId="1" xfId="1" applyNumberFormat="1" applyFont="1" applyFill="1" applyBorder="1" applyAlignment="1">
      <alignment horizontal="right" vertical="center"/>
    </xf>
    <xf numFmtId="2" fontId="6" fillId="4" borderId="1" xfId="5" applyNumberFormat="1" applyFont="1" applyFill="1" applyBorder="1" applyAlignment="1">
      <alignment horizontal="right" vertical="center"/>
    </xf>
    <xf numFmtId="2" fontId="3" fillId="4" borderId="1" xfId="5" applyNumberFormat="1" applyFont="1" applyFill="1" applyBorder="1" applyAlignment="1">
      <alignment horizontal="right" vertical="center"/>
    </xf>
    <xf numFmtId="43" fontId="3" fillId="4" borderId="1" xfId="1" applyFont="1" applyFill="1" applyBorder="1" applyAlignment="1">
      <alignment horizontal="right" vertical="center"/>
    </xf>
    <xf numFmtId="165" fontId="5" fillId="4" borderId="14" xfId="5" applyNumberFormat="1" applyFont="1" applyFill="1" applyBorder="1" applyAlignment="1">
      <alignment horizontal="center" vertical="center" wrapText="1"/>
    </xf>
    <xf numFmtId="44" fontId="5" fillId="0" borderId="1" xfId="2" applyFont="1" applyFill="1" applyBorder="1" applyAlignment="1">
      <alignment horizontal="center" vertical="center"/>
    </xf>
    <xf numFmtId="171" fontId="3" fillId="0" borderId="1" xfId="2" applyNumberFormat="1" applyFont="1" applyFill="1" applyBorder="1" applyAlignment="1">
      <alignment horizontal="right" vertical="center"/>
    </xf>
    <xf numFmtId="0" fontId="0" fillId="13" borderId="0" xfId="0" applyFill="1"/>
    <xf numFmtId="2" fontId="3" fillId="2" borderId="1" xfId="1" applyNumberFormat="1" applyFont="1" applyFill="1" applyBorder="1" applyAlignment="1">
      <alignment vertical="center"/>
    </xf>
    <xf numFmtId="0" fontId="0" fillId="0" borderId="1" xfId="0" applyBorder="1"/>
    <xf numFmtId="1" fontId="3" fillId="2" borderId="1" xfId="1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right" vertical="center"/>
    </xf>
    <xf numFmtId="44" fontId="3" fillId="2" borderId="1" xfId="2" applyFont="1" applyFill="1" applyBorder="1" applyAlignment="1" applyProtection="1">
      <alignment horizontal="right" vertical="center" wrapText="1"/>
    </xf>
    <xf numFmtId="44" fontId="5" fillId="2" borderId="1" xfId="2" applyFont="1" applyFill="1" applyBorder="1" applyAlignment="1">
      <alignment horizontal="right" vertical="center"/>
    </xf>
    <xf numFmtId="44" fontId="3" fillId="2" borderId="1" xfId="2" applyFont="1" applyFill="1" applyBorder="1" applyAlignment="1">
      <alignment horizontal="right" vertical="center"/>
    </xf>
    <xf numFmtId="2" fontId="8" fillId="0" borderId="1" xfId="5" applyNumberFormat="1" applyFont="1" applyFill="1" applyBorder="1" applyAlignment="1">
      <alignment horizontal="right" vertical="center"/>
    </xf>
    <xf numFmtId="2" fontId="8" fillId="8" borderId="1" xfId="5" applyNumberFormat="1" applyFont="1" applyFill="1" applyBorder="1" applyAlignment="1">
      <alignment horizontal="right" vertical="center"/>
    </xf>
    <xf numFmtId="43" fontId="8" fillId="7" borderId="1" xfId="1" applyFont="1" applyFill="1" applyBorder="1" applyAlignment="1" applyProtection="1">
      <alignment horizontal="right" vertical="center" wrapText="1"/>
    </xf>
    <xf numFmtId="2" fontId="8" fillId="2" borderId="1" xfId="5" applyNumberFormat="1" applyFont="1" applyFill="1" applyBorder="1" applyAlignment="1">
      <alignment horizontal="right" vertical="center"/>
    </xf>
    <xf numFmtId="43" fontId="8" fillId="10" borderId="1" xfId="1" applyFont="1" applyFill="1" applyBorder="1" applyAlignment="1" applyProtection="1">
      <alignment horizontal="right" vertical="center" wrapText="1"/>
    </xf>
    <xf numFmtId="2" fontId="8" fillId="0" borderId="1" xfId="5" applyNumberFormat="1" applyFont="1" applyBorder="1" applyAlignment="1">
      <alignment horizontal="right" vertical="center"/>
    </xf>
    <xf numFmtId="43" fontId="8" fillId="10" borderId="1" xfId="1" applyFont="1" applyFill="1" applyBorder="1" applyAlignment="1">
      <alignment horizontal="right" vertical="center" wrapText="1"/>
    </xf>
    <xf numFmtId="44" fontId="8" fillId="0" borderId="1" xfId="2" applyFont="1" applyFill="1" applyBorder="1" applyAlignment="1">
      <alignment horizontal="right" vertical="center"/>
    </xf>
    <xf numFmtId="44" fontId="8" fillId="8" borderId="1" xfId="2" applyFont="1" applyFill="1" applyBorder="1" applyAlignment="1">
      <alignment horizontal="right" vertical="center"/>
    </xf>
    <xf numFmtId="44" fontId="8" fillId="2" borderId="1" xfId="2" applyFont="1" applyFill="1" applyBorder="1" applyAlignment="1">
      <alignment horizontal="right" vertical="center"/>
    </xf>
    <xf numFmtId="10" fontId="3" fillId="0" borderId="0" xfId="4" applyNumberFormat="1" applyFont="1" applyAlignment="1">
      <alignment vertical="top"/>
    </xf>
    <xf numFmtId="4" fontId="3" fillId="0" borderId="0" xfId="4" applyNumberFormat="1" applyFont="1" applyAlignment="1">
      <alignment vertical="top"/>
    </xf>
    <xf numFmtId="4" fontId="3" fillId="14" borderId="2" xfId="5" applyNumberFormat="1" applyFont="1" applyFill="1" applyBorder="1" applyAlignment="1">
      <alignment horizontal="center" vertical="center"/>
    </xf>
    <xf numFmtId="44" fontId="3" fillId="14" borderId="2" xfId="2" applyFont="1" applyFill="1" applyBorder="1" applyAlignment="1">
      <alignment horizontal="right" vertical="center"/>
    </xf>
    <xf numFmtId="0" fontId="12" fillId="14" borderId="0" xfId="0" applyFont="1" applyFill="1"/>
    <xf numFmtId="44" fontId="3" fillId="11" borderId="0" xfId="4" applyNumberFormat="1" applyFont="1" applyFill="1" applyAlignment="1">
      <alignment vertical="center"/>
    </xf>
    <xf numFmtId="44" fontId="3" fillId="0" borderId="0" xfId="4" applyNumberFormat="1" applyFont="1" applyAlignment="1">
      <alignment vertical="top"/>
    </xf>
    <xf numFmtId="44" fontId="3" fillId="8" borderId="0" xfId="4" applyNumberFormat="1" applyFont="1" applyFill="1" applyAlignment="1">
      <alignment vertical="center"/>
    </xf>
    <xf numFmtId="171" fontId="3" fillId="0" borderId="0" xfId="4" applyNumberFormat="1" applyFont="1" applyAlignment="1">
      <alignment vertical="top"/>
    </xf>
    <xf numFmtId="0" fontId="3" fillId="4" borderId="1" xfId="4" applyFont="1" applyFill="1" applyBorder="1" applyAlignment="1">
      <alignment horizontal="right" vertical="center" wrapText="1"/>
    </xf>
    <xf numFmtId="0" fontId="3" fillId="4" borderId="1" xfId="4" applyFont="1" applyFill="1" applyBorder="1" applyAlignment="1">
      <alignment horizontal="center" vertical="center"/>
    </xf>
    <xf numFmtId="0" fontId="15" fillId="5" borderId="1" xfId="4" applyFont="1" applyFill="1" applyBorder="1"/>
    <xf numFmtId="0" fontId="15" fillId="5" borderId="1" xfId="4" applyFont="1" applyFill="1" applyBorder="1" applyAlignment="1">
      <alignment vertical="center"/>
    </xf>
    <xf numFmtId="2" fontId="15" fillId="5" borderId="1" xfId="4" applyNumberFormat="1" applyFont="1" applyFill="1" applyBorder="1" applyAlignment="1">
      <alignment vertical="center"/>
    </xf>
    <xf numFmtId="2" fontId="15" fillId="0" borderId="1" xfId="4" applyNumberFormat="1" applyFont="1" applyBorder="1" applyAlignment="1">
      <alignment vertical="center"/>
    </xf>
    <xf numFmtId="165" fontId="15" fillId="2" borderId="1" xfId="5" applyNumberFormat="1" applyFont="1" applyFill="1" applyBorder="1" applyAlignment="1">
      <alignment vertical="center"/>
    </xf>
    <xf numFmtId="165" fontId="15" fillId="6" borderId="1" xfId="5" applyNumberFormat="1" applyFont="1" applyFill="1" applyBorder="1" applyAlignment="1">
      <alignment horizontal="center" vertical="center"/>
    </xf>
    <xf numFmtId="2" fontId="15" fillId="6" borderId="1" xfId="5" applyNumberFormat="1" applyFont="1" applyFill="1" applyBorder="1" applyAlignment="1">
      <alignment horizontal="center" vertical="center"/>
    </xf>
    <xf numFmtId="2" fontId="15" fillId="14" borderId="2" xfId="5" applyNumberFormat="1" applyFont="1" applyFill="1" applyBorder="1" applyAlignment="1">
      <alignment horizontal="center" vertical="center" wrapText="1"/>
    </xf>
    <xf numFmtId="2" fontId="15" fillId="6" borderId="1" xfId="5" applyNumberFormat="1" applyFont="1" applyFill="1" applyBorder="1" applyAlignment="1">
      <alignment horizontal="center" vertical="center" wrapText="1"/>
    </xf>
    <xf numFmtId="0" fontId="15" fillId="2" borderId="1" xfId="4" applyFont="1" applyFill="1" applyBorder="1" applyAlignment="1">
      <alignment vertical="center" wrapText="1"/>
    </xf>
    <xf numFmtId="2" fontId="15" fillId="2" borderId="1" xfId="4" applyNumberFormat="1" applyFont="1" applyFill="1" applyBorder="1" applyAlignment="1">
      <alignment vertical="center" wrapText="1"/>
    </xf>
    <xf numFmtId="2" fontId="15" fillId="5" borderId="1" xfId="5" applyNumberFormat="1" applyFont="1" applyFill="1" applyBorder="1"/>
    <xf numFmtId="2" fontId="15" fillId="0" borderId="1" xfId="5" applyNumberFormat="1" applyFont="1" applyFill="1" applyBorder="1"/>
    <xf numFmtId="4" fontId="15" fillId="2" borderId="1" xfId="5" applyNumberFormat="1" applyFont="1" applyFill="1" applyBorder="1" applyAlignment="1">
      <alignment vertical="center"/>
    </xf>
    <xf numFmtId="49" fontId="15" fillId="6" borderId="1" xfId="5" applyNumberFormat="1" applyFont="1" applyFill="1" applyBorder="1" applyAlignment="1">
      <alignment horizontal="center" vertical="center"/>
    </xf>
    <xf numFmtId="49" fontId="15" fillId="6" borderId="1" xfId="4" applyNumberFormat="1" applyFont="1" applyFill="1" applyBorder="1" applyAlignment="1">
      <alignment horizontal="center" vertical="center"/>
    </xf>
    <xf numFmtId="166" fontId="15" fillId="14" borderId="2" xfId="4" applyNumberFormat="1" applyFont="1" applyFill="1" applyBorder="1" applyAlignment="1">
      <alignment horizontal="center" vertical="center" wrapText="1"/>
    </xf>
    <xf numFmtId="166" fontId="15" fillId="6" borderId="1" xfId="4" applyNumberFormat="1" applyFont="1" applyFill="1" applyBorder="1" applyAlignment="1">
      <alignment horizontal="center" vertical="center" wrapText="1"/>
    </xf>
    <xf numFmtId="165" fontId="16" fillId="6" borderId="1" xfId="5" applyNumberFormat="1" applyFont="1" applyFill="1" applyBorder="1" applyAlignment="1">
      <alignment horizontal="center" vertical="center" wrapText="1"/>
    </xf>
    <xf numFmtId="165" fontId="15" fillId="6" borderId="1" xfId="5" applyNumberFormat="1" applyFont="1" applyFill="1" applyBorder="1" applyAlignment="1">
      <alignment horizontal="center" vertical="center" wrapText="1"/>
    </xf>
    <xf numFmtId="4" fontId="15" fillId="14" borderId="2" xfId="5" applyNumberFormat="1" applyFont="1" applyFill="1" applyBorder="1" applyAlignment="1">
      <alignment horizontal="center" vertical="center" wrapText="1"/>
    </xf>
    <xf numFmtId="4" fontId="15" fillId="6" borderId="1" xfId="5" applyNumberFormat="1" applyFont="1" applyFill="1" applyBorder="1" applyAlignment="1">
      <alignment horizontal="center" vertical="center" wrapText="1"/>
    </xf>
    <xf numFmtId="49" fontId="16" fillId="6" borderId="1" xfId="3" applyNumberFormat="1" applyFont="1" applyFill="1" applyBorder="1" applyAlignment="1">
      <alignment horizontal="center" vertical="center" wrapText="1"/>
    </xf>
    <xf numFmtId="39" fontId="15" fillId="6" borderId="1" xfId="5" applyNumberFormat="1" applyFont="1" applyFill="1" applyBorder="1" applyAlignment="1">
      <alignment horizontal="center" vertical="center" wrapText="1"/>
    </xf>
    <xf numFmtId="14" fontId="15" fillId="6" borderId="1" xfId="5" applyNumberFormat="1" applyFont="1" applyFill="1" applyBorder="1" applyAlignment="1">
      <alignment horizontal="center" vertical="center" wrapText="1"/>
    </xf>
    <xf numFmtId="166" fontId="15" fillId="14" borderId="2" xfId="5" applyNumberFormat="1" applyFont="1" applyFill="1" applyBorder="1" applyAlignment="1">
      <alignment horizontal="center" vertical="center" wrapText="1"/>
    </xf>
    <xf numFmtId="166" fontId="15" fillId="6" borderId="1" xfId="5" applyNumberFormat="1" applyFont="1" applyFill="1" applyBorder="1" applyAlignment="1">
      <alignment horizontal="center" vertical="center" wrapText="1"/>
    </xf>
    <xf numFmtId="49" fontId="16" fillId="6" borderId="1" xfId="5" applyNumberFormat="1" applyFont="1" applyFill="1" applyBorder="1" applyAlignment="1">
      <alignment horizontal="center" vertical="center" wrapText="1"/>
    </xf>
    <xf numFmtId="167" fontId="15" fillId="6" borderId="1" xfId="6" applyNumberFormat="1" applyFont="1" applyFill="1" applyBorder="1" applyAlignment="1">
      <alignment horizontal="center" vertical="center" wrapText="1"/>
    </xf>
    <xf numFmtId="49" fontId="15" fillId="6" borderId="13" xfId="7" applyNumberFormat="1" applyFont="1" applyFill="1" applyBorder="1" applyAlignment="1">
      <alignment horizontal="center" vertical="center" wrapText="1"/>
    </xf>
    <xf numFmtId="39" fontId="15" fillId="6" borderId="13" xfId="5" applyNumberFormat="1" applyFont="1" applyFill="1" applyBorder="1" applyAlignment="1">
      <alignment horizontal="center" vertical="center" wrapText="1"/>
    </xf>
    <xf numFmtId="166" fontId="15" fillId="6" borderId="13" xfId="8" applyNumberFormat="1" applyFont="1" applyFill="1" applyBorder="1" applyAlignment="1">
      <alignment horizontal="center" vertical="center" wrapText="1"/>
    </xf>
    <xf numFmtId="166" fontId="15" fillId="14" borderId="5" xfId="8" applyNumberFormat="1" applyFont="1" applyFill="1" applyBorder="1" applyAlignment="1">
      <alignment horizontal="center" vertical="center" wrapText="1"/>
    </xf>
    <xf numFmtId="166" fontId="15" fillId="6" borderId="1" xfId="8" applyNumberFormat="1" applyFont="1" applyFill="1" applyBorder="1" applyAlignment="1">
      <alignment horizontal="center" vertical="center" wrapText="1"/>
    </xf>
    <xf numFmtId="2" fontId="3" fillId="4" borderId="4" xfId="4" applyNumberFormat="1" applyFont="1" applyFill="1" applyBorder="1" applyAlignment="1">
      <alignment horizontal="center" vertical="center"/>
    </xf>
    <xf numFmtId="2" fontId="3" fillId="4" borderId="1" xfId="4" applyNumberFormat="1" applyFont="1" applyFill="1" applyBorder="1" applyAlignment="1">
      <alignment horizontal="center" vertical="center"/>
    </xf>
    <xf numFmtId="44" fontId="3" fillId="14" borderId="5" xfId="2" applyFont="1" applyFill="1" applyBorder="1" applyAlignment="1">
      <alignment horizontal="right" vertical="center"/>
    </xf>
    <xf numFmtId="0" fontId="3" fillId="4" borderId="26" xfId="4" applyFont="1" applyFill="1" applyBorder="1" applyAlignment="1">
      <alignment horizontal="right" vertical="center" wrapText="1"/>
    </xf>
    <xf numFmtId="0" fontId="0" fillId="0" borderId="14" xfId="0" applyBorder="1"/>
    <xf numFmtId="44" fontId="3" fillId="14" borderId="20" xfId="2" applyFont="1" applyFill="1" applyBorder="1" applyAlignment="1">
      <alignment horizontal="right" vertical="center"/>
    </xf>
    <xf numFmtId="171" fontId="3" fillId="14" borderId="29" xfId="2" applyNumberFormat="1" applyFont="1" applyFill="1" applyBorder="1" applyAlignment="1">
      <alignment horizontal="right" vertical="center"/>
    </xf>
    <xf numFmtId="44" fontId="5" fillId="0" borderId="13" xfId="2" applyFont="1" applyFill="1" applyBorder="1" applyAlignment="1">
      <alignment horizontal="right" vertical="center"/>
    </xf>
    <xf numFmtId="44" fontId="3" fillId="0" borderId="13" xfId="2" applyFont="1" applyFill="1" applyBorder="1" applyAlignment="1">
      <alignment horizontal="right" vertical="center"/>
    </xf>
    <xf numFmtId="4" fontId="3" fillId="0" borderId="13" xfId="5" applyNumberFormat="1" applyFont="1" applyFill="1" applyBorder="1" applyAlignment="1">
      <alignment horizontal="right" vertical="center"/>
    </xf>
    <xf numFmtId="44" fontId="3" fillId="14" borderId="32" xfId="2" applyFont="1" applyFill="1" applyBorder="1" applyAlignment="1">
      <alignment horizontal="right" vertical="center"/>
    </xf>
    <xf numFmtId="44" fontId="5" fillId="4" borderId="33" xfId="2" applyFont="1" applyFill="1" applyBorder="1" applyAlignment="1">
      <alignment horizontal="right" vertical="center"/>
    </xf>
    <xf numFmtId="44" fontId="5" fillId="4" borderId="34" xfId="2" applyFont="1" applyFill="1" applyBorder="1" applyAlignment="1">
      <alignment horizontal="right" vertical="center"/>
    </xf>
    <xf numFmtId="44" fontId="8" fillId="0" borderId="34" xfId="2" applyFont="1" applyFill="1" applyBorder="1" applyAlignment="1">
      <alignment horizontal="right" vertical="center"/>
    </xf>
    <xf numFmtId="171" fontId="5" fillId="4" borderId="35" xfId="2" applyNumberFormat="1" applyFont="1" applyFill="1" applyBorder="1" applyAlignment="1">
      <alignment horizontal="right" vertical="center"/>
    </xf>
    <xf numFmtId="171" fontId="5" fillId="4" borderId="36" xfId="2" applyNumberFormat="1" applyFont="1" applyFill="1" applyBorder="1" applyAlignment="1">
      <alignment horizontal="right" vertical="center"/>
    </xf>
    <xf numFmtId="44" fontId="3" fillId="4" borderId="36" xfId="2" applyFont="1" applyFill="1" applyBorder="1" applyAlignment="1">
      <alignment horizontal="right" vertical="center"/>
    </xf>
    <xf numFmtId="44" fontId="3" fillId="4" borderId="37" xfId="2" applyFont="1" applyFill="1" applyBorder="1" applyAlignment="1">
      <alignment horizontal="right" vertical="center"/>
    </xf>
    <xf numFmtId="1" fontId="3" fillId="0" borderId="13" xfId="1" quotePrefix="1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2" fontId="3" fillId="0" borderId="13" xfId="1" applyNumberFormat="1" applyFont="1" applyFill="1" applyBorder="1" applyAlignment="1">
      <alignment horizontal="right" vertical="center"/>
    </xf>
    <xf numFmtId="2" fontId="3" fillId="0" borderId="13" xfId="5" applyNumberFormat="1" applyFont="1" applyBorder="1" applyAlignment="1">
      <alignment horizontal="right" vertical="center"/>
    </xf>
    <xf numFmtId="2" fontId="8" fillId="0" borderId="13" xfId="5" applyNumberFormat="1" applyFont="1" applyBorder="1" applyAlignment="1">
      <alignment horizontal="right" vertical="center"/>
    </xf>
    <xf numFmtId="2" fontId="3" fillId="2" borderId="13" xfId="5" applyNumberFormat="1" applyFont="1" applyFill="1" applyBorder="1" applyAlignment="1">
      <alignment horizontal="right" vertical="center"/>
    </xf>
    <xf numFmtId="44" fontId="3" fillId="0" borderId="13" xfId="2" applyFont="1" applyFill="1" applyBorder="1" applyAlignment="1" applyProtection="1">
      <alignment horizontal="right" vertical="center" wrapText="1"/>
    </xf>
    <xf numFmtId="171" fontId="5" fillId="4" borderId="38" xfId="2" applyNumberFormat="1" applyFont="1" applyFill="1" applyBorder="1" applyAlignment="1">
      <alignment horizontal="right" vertical="center"/>
    </xf>
    <xf numFmtId="0" fontId="3" fillId="4" borderId="25" xfId="4" applyFont="1" applyFill="1" applyBorder="1" applyAlignment="1">
      <alignment horizontal="left" vertical="center"/>
    </xf>
    <xf numFmtId="0" fontId="3" fillId="4" borderId="17" xfId="4" applyFont="1" applyFill="1" applyBorder="1" applyAlignment="1">
      <alignment horizontal="center" vertical="center"/>
    </xf>
    <xf numFmtId="0" fontId="4" fillId="4" borderId="17" xfId="4" applyFont="1" applyFill="1" applyBorder="1" applyAlignment="1">
      <alignment horizontal="center" vertical="center" wrapText="1"/>
    </xf>
    <xf numFmtId="2" fontId="3" fillId="4" borderId="17" xfId="1" applyNumberFormat="1" applyFont="1" applyFill="1" applyBorder="1" applyAlignment="1">
      <alignment horizontal="right" vertical="center"/>
    </xf>
    <xf numFmtId="2" fontId="6" fillId="4" borderId="17" xfId="5" applyNumberFormat="1" applyFont="1" applyFill="1" applyBorder="1" applyAlignment="1">
      <alignment horizontal="right" vertical="center"/>
    </xf>
    <xf numFmtId="2" fontId="3" fillId="4" borderId="17" xfId="5" applyNumberFormat="1" applyFont="1" applyFill="1" applyBorder="1" applyAlignment="1">
      <alignment horizontal="right" vertical="center"/>
    </xf>
    <xf numFmtId="43" fontId="3" fillId="4" borderId="17" xfId="1" applyFont="1" applyFill="1" applyBorder="1" applyAlignment="1">
      <alignment horizontal="right" vertical="center"/>
    </xf>
    <xf numFmtId="43" fontId="3" fillId="4" borderId="18" xfId="1" applyFont="1" applyFill="1" applyBorder="1" applyAlignment="1">
      <alignment horizontal="right" vertical="center"/>
    </xf>
    <xf numFmtId="0" fontId="3" fillId="4" borderId="26" xfId="4" applyFont="1" applyFill="1" applyBorder="1" applyAlignment="1">
      <alignment horizontal="left" vertical="center"/>
    </xf>
    <xf numFmtId="43" fontId="3" fillId="4" borderId="20" xfId="1" applyFont="1" applyFill="1" applyBorder="1" applyAlignment="1">
      <alignment horizontal="right" vertical="center"/>
    </xf>
    <xf numFmtId="0" fontId="3" fillId="4" borderId="27" xfId="4" applyFont="1" applyFill="1" applyBorder="1" applyAlignment="1">
      <alignment horizontal="left" vertical="center"/>
    </xf>
    <xf numFmtId="0" fontId="3" fillId="4" borderId="28" xfId="4" applyFont="1" applyFill="1" applyBorder="1" applyAlignment="1">
      <alignment horizontal="center" vertical="center"/>
    </xf>
    <xf numFmtId="0" fontId="4" fillId="4" borderId="28" xfId="4" applyFont="1" applyFill="1" applyBorder="1" applyAlignment="1">
      <alignment horizontal="center" vertical="center" wrapText="1"/>
    </xf>
    <xf numFmtId="2" fontId="3" fillId="4" borderId="28" xfId="1" applyNumberFormat="1" applyFont="1" applyFill="1" applyBorder="1" applyAlignment="1">
      <alignment horizontal="right" vertical="center"/>
    </xf>
    <xf numFmtId="2" fontId="6" fillId="4" borderId="28" xfId="5" applyNumberFormat="1" applyFont="1" applyFill="1" applyBorder="1" applyAlignment="1">
      <alignment horizontal="right" vertical="center"/>
    </xf>
    <xf numFmtId="2" fontId="3" fillId="4" borderId="28" xfId="5" applyNumberFormat="1" applyFont="1" applyFill="1" applyBorder="1" applyAlignment="1">
      <alignment horizontal="right" vertical="center"/>
    </xf>
    <xf numFmtId="43" fontId="3" fillId="4" borderId="28" xfId="1" applyFont="1" applyFill="1" applyBorder="1" applyAlignment="1">
      <alignment horizontal="right" vertical="center"/>
    </xf>
    <xf numFmtId="43" fontId="3" fillId="4" borderId="29" xfId="1" applyFont="1" applyFill="1" applyBorder="1" applyAlignment="1">
      <alignment horizontal="right" vertical="center"/>
    </xf>
    <xf numFmtId="2" fontId="15" fillId="6" borderId="2" xfId="5" applyNumberFormat="1" applyFont="1" applyFill="1" applyBorder="1" applyAlignment="1">
      <alignment horizontal="center" vertical="center"/>
    </xf>
    <xf numFmtId="49" fontId="15" fillId="6" borderId="2" xfId="4" applyNumberFormat="1" applyFont="1" applyFill="1" applyBorder="1" applyAlignment="1">
      <alignment horizontal="center" vertical="center"/>
    </xf>
    <xf numFmtId="2" fontId="15" fillId="6" borderId="2" xfId="5" applyNumberFormat="1" applyFont="1" applyFill="1" applyBorder="1" applyAlignment="1">
      <alignment horizontal="center" vertical="center" wrapText="1"/>
    </xf>
    <xf numFmtId="14" fontId="15" fillId="6" borderId="2" xfId="5" applyNumberFormat="1" applyFont="1" applyFill="1" applyBorder="1" applyAlignment="1">
      <alignment horizontal="center" vertical="center" wrapText="1"/>
    </xf>
    <xf numFmtId="166" fontId="15" fillId="6" borderId="5" xfId="8" applyNumberFormat="1" applyFont="1" applyFill="1" applyBorder="1" applyAlignment="1">
      <alignment horizontal="center" vertical="center" wrapText="1"/>
    </xf>
    <xf numFmtId="44" fontId="5" fillId="0" borderId="2" xfId="2" applyFont="1" applyFill="1" applyBorder="1" applyAlignment="1">
      <alignment horizontal="right" vertical="center"/>
    </xf>
    <xf numFmtId="44" fontId="5" fillId="8" borderId="2" xfId="2" applyFont="1" applyFill="1" applyBorder="1" applyAlignment="1">
      <alignment horizontal="right" vertical="center"/>
    </xf>
    <xf numFmtId="44" fontId="5" fillId="0" borderId="2" xfId="2" applyFont="1" applyFill="1" applyBorder="1" applyAlignment="1">
      <alignment horizontal="center" vertical="center"/>
    </xf>
    <xf numFmtId="44" fontId="3" fillId="8" borderId="2" xfId="2" applyFont="1" applyFill="1" applyBorder="1" applyAlignment="1">
      <alignment horizontal="right" vertical="center"/>
    </xf>
    <xf numFmtId="44" fontId="5" fillId="2" borderId="2" xfId="2" applyFont="1" applyFill="1" applyBorder="1" applyAlignment="1">
      <alignment horizontal="right" vertical="center"/>
    </xf>
    <xf numFmtId="44" fontId="5" fillId="0" borderId="5" xfId="2" applyFont="1" applyFill="1" applyBorder="1" applyAlignment="1">
      <alignment horizontal="right" vertical="center"/>
    </xf>
    <xf numFmtId="44" fontId="5" fillId="4" borderId="8" xfId="2" applyFont="1" applyFill="1" applyBorder="1" applyAlignment="1">
      <alignment horizontal="right" vertical="center"/>
    </xf>
    <xf numFmtId="44" fontId="5" fillId="4" borderId="2" xfId="2" applyFont="1" applyFill="1" applyBorder="1" applyAlignment="1">
      <alignment horizontal="right" vertical="center"/>
    </xf>
    <xf numFmtId="0" fontId="3" fillId="4" borderId="2" xfId="4" applyFont="1" applyFill="1" applyBorder="1" applyAlignment="1">
      <alignment horizontal="right" vertical="center"/>
    </xf>
    <xf numFmtId="4" fontId="3" fillId="4" borderId="2" xfId="5" applyNumberFormat="1" applyFont="1" applyFill="1" applyBorder="1" applyAlignment="1">
      <alignment horizontal="right" vertical="center"/>
    </xf>
    <xf numFmtId="0" fontId="3" fillId="4" borderId="2" xfId="4" applyFont="1" applyFill="1" applyBorder="1" applyAlignment="1">
      <alignment horizontal="right" vertical="center" wrapText="1"/>
    </xf>
    <xf numFmtId="0" fontId="3" fillId="4" borderId="42" xfId="4" applyFont="1" applyFill="1" applyBorder="1" applyAlignment="1">
      <alignment horizontal="right" vertical="center" wrapText="1"/>
    </xf>
    <xf numFmtId="0" fontId="5" fillId="6" borderId="0" xfId="4" applyFont="1" applyFill="1" applyAlignment="1">
      <alignment vertical="top"/>
    </xf>
    <xf numFmtId="0" fontId="5" fillId="6" borderId="0" xfId="4" applyFont="1" applyFill="1" applyAlignment="1">
      <alignment horizontal="center" vertical="top"/>
    </xf>
    <xf numFmtId="0" fontId="5" fillId="6" borderId="0" xfId="4" applyFont="1" applyFill="1" applyAlignment="1">
      <alignment vertical="center"/>
    </xf>
    <xf numFmtId="43" fontId="5" fillId="6" borderId="0" xfId="4" applyNumberFormat="1" applyFont="1" applyFill="1" applyAlignment="1">
      <alignment vertical="center"/>
    </xf>
    <xf numFmtId="0" fontId="1" fillId="6" borderId="0" xfId="0" applyFont="1" applyFill="1"/>
    <xf numFmtId="2" fontId="16" fillId="5" borderId="1" xfId="4" applyNumberFormat="1" applyFont="1" applyFill="1" applyBorder="1" applyAlignment="1">
      <alignment vertical="center"/>
    </xf>
    <xf numFmtId="2" fontId="16" fillId="2" borderId="1" xfId="4" applyNumberFormat="1" applyFont="1" applyFill="1" applyBorder="1" applyAlignment="1">
      <alignment vertical="center" wrapText="1"/>
    </xf>
    <xf numFmtId="2" fontId="5" fillId="4" borderId="1" xfId="5" applyNumberFormat="1" applyFont="1" applyFill="1" applyBorder="1" applyAlignment="1">
      <alignment horizontal="center" vertical="center" wrapText="1"/>
    </xf>
    <xf numFmtId="2" fontId="5" fillId="8" borderId="1" xfId="5" applyNumberFormat="1" applyFont="1" applyFill="1" applyBorder="1" applyAlignment="1">
      <alignment vertical="center"/>
    </xf>
    <xf numFmtId="2" fontId="5" fillId="0" borderId="1" xfId="5" applyNumberFormat="1" applyFont="1" applyFill="1" applyBorder="1" applyAlignment="1">
      <alignment horizontal="right" vertical="center"/>
    </xf>
    <xf numFmtId="2" fontId="5" fillId="8" borderId="1" xfId="5" applyNumberFormat="1" applyFont="1" applyFill="1" applyBorder="1" applyAlignment="1">
      <alignment horizontal="right" vertical="center"/>
    </xf>
    <xf numFmtId="43" fontId="5" fillId="7" borderId="1" xfId="1" applyFont="1" applyFill="1" applyBorder="1" applyAlignment="1" applyProtection="1">
      <alignment horizontal="right" vertical="center" wrapText="1"/>
    </xf>
    <xf numFmtId="2" fontId="5" fillId="2" borderId="1" xfId="5" applyNumberFormat="1" applyFont="1" applyFill="1" applyBorder="1" applyAlignment="1">
      <alignment horizontal="right" vertical="center"/>
    </xf>
    <xf numFmtId="43" fontId="5" fillId="10" borderId="1" xfId="1" applyFont="1" applyFill="1" applyBorder="1" applyAlignment="1" applyProtection="1">
      <alignment horizontal="right" vertical="center" wrapText="1"/>
    </xf>
    <xf numFmtId="2" fontId="5" fillId="0" borderId="1" xfId="5" applyNumberFormat="1" applyFont="1" applyBorder="1" applyAlignment="1">
      <alignment horizontal="right" vertical="center"/>
    </xf>
    <xf numFmtId="43" fontId="5" fillId="10" borderId="1" xfId="1" applyFont="1" applyFill="1" applyBorder="1" applyAlignment="1">
      <alignment horizontal="right" vertical="center" wrapText="1"/>
    </xf>
    <xf numFmtId="2" fontId="5" fillId="0" borderId="13" xfId="5" applyNumberFormat="1" applyFont="1" applyBorder="1" applyAlignment="1">
      <alignment horizontal="right" vertical="center"/>
    </xf>
    <xf numFmtId="2" fontId="5" fillId="4" borderId="17" xfId="5" applyNumberFormat="1" applyFont="1" applyFill="1" applyBorder="1" applyAlignment="1">
      <alignment horizontal="right" vertical="center"/>
    </xf>
    <xf numFmtId="2" fontId="5" fillId="4" borderId="1" xfId="5" applyNumberFormat="1" applyFont="1" applyFill="1" applyBorder="1" applyAlignment="1">
      <alignment horizontal="right" vertical="center"/>
    </xf>
    <xf numFmtId="2" fontId="5" fillId="4" borderId="28" xfId="5" applyNumberFormat="1" applyFont="1" applyFill="1" applyBorder="1" applyAlignment="1">
      <alignment horizontal="right" vertical="center"/>
    </xf>
    <xf numFmtId="0" fontId="1" fillId="0" borderId="0" xfId="0" applyFont="1"/>
    <xf numFmtId="2" fontId="8" fillId="4" borderId="17" xfId="5" applyNumberFormat="1" applyFont="1" applyFill="1" applyBorder="1" applyAlignment="1">
      <alignment horizontal="right" vertical="center"/>
    </xf>
    <xf numFmtId="2" fontId="8" fillId="4" borderId="1" xfId="5" applyNumberFormat="1" applyFont="1" applyFill="1" applyBorder="1" applyAlignment="1">
      <alignment horizontal="right" vertical="center"/>
    </xf>
    <xf numFmtId="2" fontId="8" fillId="4" borderId="28" xfId="5" applyNumberFormat="1" applyFont="1" applyFill="1" applyBorder="1" applyAlignment="1">
      <alignment horizontal="right" vertical="center"/>
    </xf>
    <xf numFmtId="167" fontId="3" fillId="8" borderId="1" xfId="5" applyNumberFormat="1" applyFont="1" applyFill="1" applyBorder="1" applyAlignment="1">
      <alignment vertical="center"/>
    </xf>
    <xf numFmtId="0" fontId="12" fillId="0" borderId="0" xfId="0" applyFont="1"/>
    <xf numFmtId="44" fontId="3" fillId="0" borderId="34" xfId="2" applyFont="1" applyFill="1" applyBorder="1" applyAlignment="1">
      <alignment horizontal="right" vertical="center"/>
    </xf>
    <xf numFmtId="2" fontId="19" fillId="15" borderId="1" xfId="4" applyNumberFormat="1" applyFont="1" applyFill="1" applyBorder="1" applyAlignment="1">
      <alignment vertical="center"/>
    </xf>
    <xf numFmtId="2" fontId="19" fillId="15" borderId="1" xfId="4" applyNumberFormat="1" applyFont="1" applyFill="1" applyBorder="1" applyAlignment="1">
      <alignment vertical="center" wrapText="1"/>
    </xf>
    <xf numFmtId="2" fontId="8" fillId="15" borderId="1" xfId="5" applyNumberFormat="1" applyFont="1" applyFill="1" applyBorder="1" applyAlignment="1">
      <alignment horizontal="center" vertical="center"/>
    </xf>
    <xf numFmtId="2" fontId="8" fillId="15" borderId="1" xfId="5" applyNumberFormat="1" applyFont="1" applyFill="1" applyBorder="1" applyAlignment="1">
      <alignment vertical="center"/>
    </xf>
    <xf numFmtId="2" fontId="8" fillId="15" borderId="1" xfId="5" applyNumberFormat="1" applyFont="1" applyFill="1" applyBorder="1" applyAlignment="1">
      <alignment horizontal="right" vertical="center"/>
    </xf>
    <xf numFmtId="2" fontId="8" fillId="15" borderId="13" xfId="5" applyNumberFormat="1" applyFont="1" applyFill="1" applyBorder="1" applyAlignment="1">
      <alignment horizontal="right" vertical="center"/>
    </xf>
    <xf numFmtId="0" fontId="18" fillId="15" borderId="0" xfId="0" applyFont="1" applyFill="1"/>
    <xf numFmtId="2" fontId="15" fillId="16" borderId="1" xfId="4" applyNumberFormat="1" applyFont="1" applyFill="1" applyBorder="1" applyAlignment="1">
      <alignment vertical="center"/>
    </xf>
    <xf numFmtId="2" fontId="15" fillId="16" borderId="1" xfId="5" applyNumberFormat="1" applyFont="1" applyFill="1" applyBorder="1"/>
    <xf numFmtId="2" fontId="3" fillId="16" borderId="1" xfId="5" applyNumberFormat="1" applyFont="1" applyFill="1" applyBorder="1" applyAlignment="1">
      <alignment horizontal="center" vertical="center"/>
    </xf>
    <xf numFmtId="43" fontId="3" fillId="17" borderId="1" xfId="1" applyFont="1" applyFill="1" applyBorder="1" applyAlignment="1" applyProtection="1">
      <alignment vertical="center" wrapText="1"/>
    </xf>
    <xf numFmtId="2" fontId="3" fillId="16" borderId="1" xfId="1" applyNumberFormat="1" applyFont="1" applyFill="1" applyBorder="1" applyAlignment="1">
      <alignment vertical="center"/>
    </xf>
    <xf numFmtId="43" fontId="3" fillId="17" borderId="1" xfId="1" applyFont="1" applyFill="1" applyBorder="1" applyAlignment="1" applyProtection="1">
      <alignment horizontal="right" vertical="center" wrapText="1"/>
    </xf>
    <xf numFmtId="43" fontId="3" fillId="17" borderId="1" xfId="1" applyFont="1" applyFill="1" applyBorder="1" applyAlignment="1">
      <alignment horizontal="right" vertical="center" wrapText="1"/>
    </xf>
    <xf numFmtId="44" fontId="3" fillId="16" borderId="1" xfId="2" applyFont="1" applyFill="1" applyBorder="1" applyAlignment="1">
      <alignment horizontal="right" vertical="center"/>
    </xf>
    <xf numFmtId="2" fontId="3" fillId="16" borderId="1" xfId="5" applyNumberFormat="1" applyFont="1" applyFill="1" applyBorder="1" applyAlignment="1">
      <alignment horizontal="right" vertical="center"/>
    </xf>
    <xf numFmtId="44" fontId="3" fillId="16" borderId="1" xfId="2" applyFont="1" applyFill="1" applyBorder="1" applyAlignment="1" applyProtection="1">
      <alignment horizontal="right" vertical="center" wrapText="1"/>
    </xf>
    <xf numFmtId="44" fontId="3" fillId="16" borderId="13" xfId="2" applyFont="1" applyFill="1" applyBorder="1" applyAlignment="1" applyProtection="1">
      <alignment horizontal="right" vertical="center" wrapText="1"/>
    </xf>
    <xf numFmtId="0" fontId="0" fillId="16" borderId="0" xfId="0" applyFill="1"/>
    <xf numFmtId="4" fontId="15" fillId="15" borderId="2" xfId="5" applyNumberFormat="1" applyFont="1" applyFill="1" applyBorder="1" applyAlignment="1">
      <alignment horizontal="right" vertical="center"/>
    </xf>
    <xf numFmtId="4" fontId="15" fillId="15" borderId="2" xfId="4" applyNumberFormat="1" applyFont="1" applyFill="1" applyBorder="1" applyAlignment="1">
      <alignment horizontal="right" vertical="center"/>
    </xf>
    <xf numFmtId="4" fontId="15" fillId="15" borderId="2" xfId="5" applyNumberFormat="1" applyFont="1" applyFill="1" applyBorder="1" applyAlignment="1">
      <alignment horizontal="right" vertical="center" wrapText="1"/>
    </xf>
    <xf numFmtId="4" fontId="15" fillId="15" borderId="5" xfId="8" applyNumberFormat="1" applyFont="1" applyFill="1" applyBorder="1" applyAlignment="1">
      <alignment horizontal="right" vertical="center" wrapText="1"/>
    </xf>
    <xf numFmtId="4" fontId="7" fillId="15" borderId="1" xfId="5" applyNumberFormat="1" applyFont="1" applyFill="1" applyBorder="1" applyAlignment="1">
      <alignment horizontal="right" vertical="center"/>
    </xf>
    <xf numFmtId="4" fontId="8" fillId="15" borderId="1" xfId="2" applyNumberFormat="1" applyFont="1" applyFill="1" applyBorder="1" applyAlignment="1">
      <alignment horizontal="right" vertical="center"/>
    </xf>
    <xf numFmtId="4" fontId="0" fillId="15" borderId="0" xfId="0" applyNumberFormat="1" applyFill="1" applyAlignment="1">
      <alignment horizontal="right"/>
    </xf>
    <xf numFmtId="4" fontId="5" fillId="4" borderId="8" xfId="2" applyNumberFormat="1" applyFont="1" applyFill="1" applyBorder="1" applyAlignment="1">
      <alignment horizontal="right" vertical="center"/>
    </xf>
    <xf numFmtId="4" fontId="5" fillId="4" borderId="2" xfId="2" applyNumberFormat="1" applyFont="1" applyFill="1" applyBorder="1" applyAlignment="1">
      <alignment horizontal="right" vertical="center"/>
    </xf>
    <xf numFmtId="4" fontId="3" fillId="4" borderId="2" xfId="4" applyNumberFormat="1" applyFont="1" applyFill="1" applyBorder="1" applyAlignment="1">
      <alignment horizontal="right" vertical="center"/>
    </xf>
    <xf numFmtId="4" fontId="3" fillId="4" borderId="2" xfId="4" applyNumberFormat="1" applyFont="1" applyFill="1" applyBorder="1" applyAlignment="1">
      <alignment horizontal="right" vertical="center" wrapText="1"/>
    </xf>
    <xf numFmtId="4" fontId="3" fillId="4" borderId="42" xfId="4" applyNumberFormat="1" applyFont="1" applyFill="1" applyBorder="1" applyAlignment="1">
      <alignment horizontal="right" vertical="center" wrapText="1"/>
    </xf>
    <xf numFmtId="4" fontId="20" fillId="15" borderId="1" xfId="5" applyNumberFormat="1" applyFont="1" applyFill="1" applyBorder="1" applyAlignment="1">
      <alignment horizontal="right" vertical="center"/>
    </xf>
    <xf numFmtId="171" fontId="3" fillId="8" borderId="1" xfId="2" applyNumberFormat="1" applyFont="1" applyFill="1" applyBorder="1" applyAlignment="1">
      <alignment horizontal="right" vertical="center"/>
    </xf>
    <xf numFmtId="44" fontId="3" fillId="2" borderId="2" xfId="2" applyFont="1" applyFill="1" applyBorder="1" applyAlignment="1">
      <alignment horizontal="right" vertical="center"/>
    </xf>
    <xf numFmtId="4" fontId="8" fillId="8" borderId="1" xfId="2" applyNumberFormat="1" applyFont="1" applyFill="1" applyBorder="1" applyAlignment="1">
      <alignment horizontal="right" vertical="center"/>
    </xf>
    <xf numFmtId="2" fontId="3" fillId="4" borderId="2" xfId="5" applyNumberFormat="1" applyFont="1" applyFill="1" applyBorder="1" applyAlignment="1">
      <alignment horizontal="center" vertical="center"/>
    </xf>
    <xf numFmtId="43" fontId="3" fillId="4" borderId="43" xfId="1" applyFont="1" applyFill="1" applyBorder="1" applyAlignment="1">
      <alignment horizontal="right" vertical="center"/>
    </xf>
    <xf numFmtId="43" fontId="3" fillId="4" borderId="2" xfId="1" applyFont="1" applyFill="1" applyBorder="1" applyAlignment="1">
      <alignment horizontal="right" vertical="center"/>
    </xf>
    <xf numFmtId="2" fontId="7" fillId="2" borderId="1" xfId="5" applyNumberFormat="1" applyFont="1" applyFill="1" applyBorder="1" applyAlignment="1">
      <alignment vertical="center"/>
    </xf>
    <xf numFmtId="4" fontId="8" fillId="2" borderId="1" xfId="5" applyNumberFormat="1" applyFont="1" applyFill="1" applyBorder="1" applyAlignment="1">
      <alignment horizontal="right" vertical="center"/>
    </xf>
    <xf numFmtId="4" fontId="3" fillId="2" borderId="1" xfId="1" applyNumberFormat="1" applyFont="1" applyFill="1" applyBorder="1" applyAlignment="1">
      <alignment vertical="center"/>
    </xf>
    <xf numFmtId="4" fontId="3" fillId="2" borderId="1" xfId="1" applyNumberFormat="1" applyFont="1" applyFill="1" applyBorder="1" applyAlignment="1">
      <alignment horizontal="right" vertical="center"/>
    </xf>
    <xf numFmtId="171" fontId="3" fillId="14" borderId="20" xfId="2" applyNumberFormat="1" applyFont="1" applyFill="1" applyBorder="1" applyAlignment="1">
      <alignment horizontal="right" vertical="center"/>
    </xf>
    <xf numFmtId="44" fontId="0" fillId="0" borderId="0" xfId="0" applyNumberFormat="1"/>
    <xf numFmtId="166" fontId="11" fillId="6" borderId="1" xfId="4" applyNumberFormat="1" applyFont="1" applyFill="1" applyBorder="1" applyAlignment="1">
      <alignment horizontal="center" vertical="center" wrapText="1"/>
    </xf>
    <xf numFmtId="49" fontId="3" fillId="7" borderId="13" xfId="0" applyNumberFormat="1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2" fontId="3" fillId="7" borderId="13" xfId="1" applyNumberFormat="1" applyFont="1" applyFill="1" applyBorder="1" applyAlignment="1" applyProtection="1">
      <alignment vertical="center" wrapText="1"/>
    </xf>
    <xf numFmtId="2" fontId="6" fillId="8" borderId="13" xfId="5" applyNumberFormat="1" applyFont="1" applyFill="1" applyBorder="1" applyAlignment="1">
      <alignment horizontal="right" vertical="center"/>
    </xf>
    <xf numFmtId="2" fontId="8" fillId="8" borderId="13" xfId="5" applyNumberFormat="1" applyFont="1" applyFill="1" applyBorder="1" applyAlignment="1">
      <alignment horizontal="right" vertical="center"/>
    </xf>
    <xf numFmtId="43" fontId="3" fillId="7" borderId="13" xfId="1" applyFont="1" applyFill="1" applyBorder="1" applyAlignment="1" applyProtection="1">
      <alignment horizontal="right" vertical="center" wrapText="1"/>
    </xf>
    <xf numFmtId="44" fontId="5" fillId="8" borderId="13" xfId="2" applyFont="1" applyFill="1" applyBorder="1" applyAlignment="1">
      <alignment horizontal="right" vertical="center"/>
    </xf>
    <xf numFmtId="44" fontId="8" fillId="8" borderId="0" xfId="2" applyFont="1" applyFill="1" applyBorder="1" applyAlignment="1">
      <alignment horizontal="right" vertical="center"/>
    </xf>
    <xf numFmtId="44" fontId="5" fillId="8" borderId="5" xfId="2" applyFont="1" applyFill="1" applyBorder="1" applyAlignment="1">
      <alignment horizontal="right" vertical="center"/>
    </xf>
    <xf numFmtId="171" fontId="3" fillId="0" borderId="13" xfId="2" applyNumberFormat="1" applyFont="1" applyFill="1" applyBorder="1" applyAlignment="1">
      <alignment horizontal="right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8" fontId="3" fillId="2" borderId="23" xfId="4" applyNumberFormat="1" applyFont="1" applyFill="1" applyBorder="1" applyAlignment="1">
      <alignment horizontal="left" vertical="center"/>
    </xf>
    <xf numFmtId="8" fontId="3" fillId="2" borderId="24" xfId="4" applyNumberFormat="1" applyFont="1" applyFill="1" applyBorder="1" applyAlignment="1">
      <alignment horizontal="left" vertical="center"/>
    </xf>
    <xf numFmtId="0" fontId="3" fillId="2" borderId="22" xfId="4" applyFont="1" applyFill="1" applyBorder="1" applyAlignment="1">
      <alignment horizontal="right" vertical="center"/>
    </xf>
    <xf numFmtId="0" fontId="3" fillId="2" borderId="23" xfId="4" applyFont="1" applyFill="1" applyBorder="1" applyAlignment="1">
      <alignment horizontal="right" vertical="center"/>
    </xf>
    <xf numFmtId="4" fontId="13" fillId="2" borderId="25" xfId="4" applyNumberFormat="1" applyFont="1" applyFill="1" applyBorder="1" applyAlignment="1">
      <alignment horizontal="center" vertical="top" wrapText="1"/>
    </xf>
    <xf numFmtId="4" fontId="13" fillId="2" borderId="17" xfId="4" applyNumberFormat="1" applyFont="1" applyFill="1" applyBorder="1" applyAlignment="1">
      <alignment horizontal="center" vertical="top" wrapText="1"/>
    </xf>
    <xf numFmtId="4" fontId="13" fillId="2" borderId="18" xfId="4" applyNumberFormat="1" applyFont="1" applyFill="1" applyBorder="1" applyAlignment="1">
      <alignment horizontal="center" vertical="top" wrapText="1"/>
    </xf>
    <xf numFmtId="4" fontId="13" fillId="2" borderId="27" xfId="4" applyNumberFormat="1" applyFont="1" applyFill="1" applyBorder="1" applyAlignment="1">
      <alignment horizontal="center" vertical="top" wrapText="1"/>
    </xf>
    <xf numFmtId="4" fontId="13" fillId="2" borderId="28" xfId="4" applyNumberFormat="1" applyFont="1" applyFill="1" applyBorder="1" applyAlignment="1">
      <alignment horizontal="center" vertical="top" wrapText="1"/>
    </xf>
    <xf numFmtId="4" fontId="13" fillId="2" borderId="29" xfId="4" applyNumberFormat="1" applyFont="1" applyFill="1" applyBorder="1" applyAlignment="1">
      <alignment horizontal="center" vertical="top" wrapText="1"/>
    </xf>
    <xf numFmtId="0" fontId="3" fillId="4" borderId="27" xfId="4" applyFont="1" applyFill="1" applyBorder="1" applyAlignment="1">
      <alignment horizontal="right" vertical="center" wrapText="1"/>
    </xf>
    <xf numFmtId="0" fontId="3" fillId="4" borderId="28" xfId="4" applyFont="1" applyFill="1" applyBorder="1" applyAlignment="1">
      <alignment horizontal="right" vertical="center" wrapText="1"/>
    </xf>
    <xf numFmtId="0" fontId="3" fillId="2" borderId="15" xfId="4" applyFont="1" applyFill="1" applyBorder="1" applyAlignment="1">
      <alignment horizontal="center" vertical="center"/>
    </xf>
    <xf numFmtId="0" fontId="3" fillId="2" borderId="16" xfId="4" applyFont="1" applyFill="1" applyBorder="1" applyAlignment="1">
      <alignment horizontal="center" vertical="center"/>
    </xf>
    <xf numFmtId="0" fontId="3" fillId="2" borderId="30" xfId="4" applyFont="1" applyFill="1" applyBorder="1" applyAlignment="1">
      <alignment horizontal="center" vertical="center"/>
    </xf>
    <xf numFmtId="0" fontId="3" fillId="4" borderId="26" xfId="4" applyFont="1" applyFill="1" applyBorder="1" applyAlignment="1">
      <alignment horizontal="right" vertical="center" wrapText="1"/>
    </xf>
    <xf numFmtId="0" fontId="3" fillId="4" borderId="1" xfId="4" applyFont="1" applyFill="1" applyBorder="1" applyAlignment="1">
      <alignment horizontal="right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4" borderId="26" xfId="4" applyFont="1" applyFill="1" applyBorder="1" applyAlignment="1">
      <alignment horizontal="right" vertical="center"/>
    </xf>
    <xf numFmtId="0" fontId="3" fillId="4" borderId="1" xfId="4" applyFont="1" applyFill="1" applyBorder="1" applyAlignment="1">
      <alignment horizontal="right" vertical="center"/>
    </xf>
    <xf numFmtId="4" fontId="3" fillId="4" borderId="26" xfId="5" applyNumberFormat="1" applyFont="1" applyFill="1" applyBorder="1" applyAlignment="1">
      <alignment horizontal="right" vertical="center"/>
    </xf>
    <xf numFmtId="4" fontId="3" fillId="4" borderId="1" xfId="5" applyNumberFormat="1" applyFont="1" applyFill="1" applyBorder="1" applyAlignment="1">
      <alignment horizontal="right" vertical="center"/>
    </xf>
    <xf numFmtId="2" fontId="3" fillId="4" borderId="1" xfId="1" applyNumberFormat="1" applyFont="1" applyFill="1" applyBorder="1" applyAlignment="1">
      <alignment horizontal="center" vertical="center" wrapText="1"/>
    </xf>
    <xf numFmtId="0" fontId="4" fillId="4" borderId="1" xfId="4" applyFont="1" applyFill="1" applyBorder="1" applyAlignment="1">
      <alignment horizontal="center" vertical="center"/>
    </xf>
    <xf numFmtId="0" fontId="15" fillId="5" borderId="1" xfId="4" applyFont="1" applyFill="1" applyBorder="1" applyAlignment="1">
      <alignment horizontal="center"/>
    </xf>
    <xf numFmtId="0" fontId="15" fillId="2" borderId="1" xfId="4" applyFont="1" applyFill="1" applyBorder="1" applyAlignment="1">
      <alignment horizontal="center"/>
    </xf>
    <xf numFmtId="0" fontId="15" fillId="5" borderId="1" xfId="4" applyFont="1" applyFill="1" applyBorder="1" applyAlignment="1">
      <alignment horizontal="center" wrapText="1"/>
    </xf>
    <xf numFmtId="0" fontId="15" fillId="2" borderId="5" xfId="4" applyFont="1" applyFill="1" applyBorder="1" applyAlignment="1">
      <alignment horizontal="left" vertical="center" wrapText="1"/>
    </xf>
    <xf numFmtId="0" fontId="15" fillId="2" borderId="6" xfId="4" applyFont="1" applyFill="1" applyBorder="1" applyAlignment="1">
      <alignment horizontal="left" vertical="center" wrapText="1"/>
    </xf>
    <xf numFmtId="0" fontId="15" fillId="2" borderId="7" xfId="4" applyFont="1" applyFill="1" applyBorder="1" applyAlignment="1">
      <alignment horizontal="left" vertical="center" wrapText="1"/>
    </xf>
    <xf numFmtId="0" fontId="15" fillId="2" borderId="11" xfId="4" applyFont="1" applyFill="1" applyBorder="1" applyAlignment="1">
      <alignment horizontal="left" vertical="center" wrapText="1"/>
    </xf>
    <xf numFmtId="0" fontId="15" fillId="2" borderId="0" xfId="4" applyFont="1" applyFill="1" applyAlignment="1">
      <alignment horizontal="left" vertical="center" wrapText="1"/>
    </xf>
    <xf numFmtId="0" fontId="15" fillId="2" borderId="12" xfId="4" applyFont="1" applyFill="1" applyBorder="1" applyAlignment="1">
      <alignment horizontal="left" vertical="center" wrapText="1"/>
    </xf>
    <xf numFmtId="0" fontId="15" fillId="2" borderId="8" xfId="4" applyFont="1" applyFill="1" applyBorder="1" applyAlignment="1">
      <alignment horizontal="left" vertical="center" wrapText="1"/>
    </xf>
    <xf numFmtId="0" fontId="15" fillId="2" borderId="9" xfId="4" applyFont="1" applyFill="1" applyBorder="1" applyAlignment="1">
      <alignment horizontal="left" vertical="center" wrapText="1"/>
    </xf>
    <xf numFmtId="0" fontId="15" fillId="2" borderId="10" xfId="4" applyFont="1" applyFill="1" applyBorder="1" applyAlignment="1">
      <alignment horizontal="left" vertical="center" wrapText="1"/>
    </xf>
    <xf numFmtId="2" fontId="3" fillId="4" borderId="2" xfId="4" applyNumberFormat="1" applyFont="1" applyFill="1" applyBorder="1" applyAlignment="1">
      <alignment horizontal="center" vertical="center"/>
    </xf>
    <xf numFmtId="2" fontId="3" fillId="4" borderId="3" xfId="4" applyNumberFormat="1" applyFont="1" applyFill="1" applyBorder="1" applyAlignment="1">
      <alignment horizontal="center" vertical="center"/>
    </xf>
    <xf numFmtId="2" fontId="3" fillId="4" borderId="4" xfId="4" applyNumberFormat="1" applyFont="1" applyFill="1" applyBorder="1" applyAlignment="1">
      <alignment horizontal="center" vertical="center"/>
    </xf>
    <xf numFmtId="165" fontId="5" fillId="4" borderId="14" xfId="5" applyNumberFormat="1" applyFont="1" applyFill="1" applyBorder="1" applyAlignment="1">
      <alignment horizontal="center" vertical="center" wrapText="1"/>
    </xf>
    <xf numFmtId="0" fontId="5" fillId="4" borderId="1" xfId="4" applyFont="1" applyFill="1" applyBorder="1" applyAlignment="1">
      <alignment horizontal="center" vertical="center" wrapText="1"/>
    </xf>
    <xf numFmtId="4" fontId="3" fillId="4" borderId="14" xfId="6" applyNumberFormat="1" applyFont="1" applyFill="1" applyBorder="1" applyAlignment="1">
      <alignment horizontal="center" vertical="center"/>
    </xf>
    <xf numFmtId="4" fontId="3" fillId="4" borderId="8" xfId="6" applyNumberFormat="1" applyFont="1" applyFill="1" applyBorder="1" applyAlignment="1">
      <alignment horizontal="center" vertical="center"/>
    </xf>
    <xf numFmtId="43" fontId="3" fillId="4" borderId="2" xfId="1" applyFont="1" applyFill="1" applyBorder="1" applyAlignment="1">
      <alignment horizontal="center" vertical="center" wrapText="1"/>
    </xf>
    <xf numFmtId="43" fontId="3" fillId="4" borderId="1" xfId="1" applyFont="1" applyFill="1" applyBorder="1" applyAlignment="1">
      <alignment horizontal="center" vertical="center" wrapText="1"/>
    </xf>
    <xf numFmtId="0" fontId="3" fillId="4" borderId="1" xfId="4" applyFont="1" applyFill="1" applyBorder="1" applyAlignment="1">
      <alignment horizontal="center" vertical="center"/>
    </xf>
    <xf numFmtId="2" fontId="3" fillId="4" borderId="1" xfId="4" applyNumberFormat="1" applyFont="1" applyFill="1" applyBorder="1" applyAlignment="1">
      <alignment horizontal="center" vertical="center"/>
    </xf>
    <xf numFmtId="0" fontId="4" fillId="4" borderId="39" xfId="4" applyFont="1" applyFill="1" applyBorder="1" applyAlignment="1">
      <alignment horizontal="center" vertical="center" wrapText="1"/>
    </xf>
    <xf numFmtId="0" fontId="4" fillId="4" borderId="40" xfId="4" applyFont="1" applyFill="1" applyBorder="1" applyAlignment="1">
      <alignment horizontal="center" vertical="center" wrapText="1"/>
    </xf>
    <xf numFmtId="0" fontId="4" fillId="4" borderId="41" xfId="4" applyFont="1" applyFill="1" applyBorder="1" applyAlignment="1">
      <alignment horizontal="center" vertical="center" wrapText="1"/>
    </xf>
    <xf numFmtId="44" fontId="5" fillId="4" borderId="31" xfId="2" applyFont="1" applyFill="1" applyBorder="1" applyAlignment="1">
      <alignment horizontal="right" vertical="center"/>
    </xf>
    <xf numFmtId="44" fontId="5" fillId="4" borderId="14" xfId="2" applyFont="1" applyFill="1" applyBorder="1" applyAlignment="1">
      <alignment horizontal="right" vertical="center"/>
    </xf>
    <xf numFmtId="44" fontId="5" fillId="4" borderId="26" xfId="2" applyFont="1" applyFill="1" applyBorder="1" applyAlignment="1">
      <alignment horizontal="right" vertical="center"/>
    </xf>
    <xf numFmtId="44" fontId="5" fillId="4" borderId="1" xfId="2" applyFont="1" applyFill="1" applyBorder="1" applyAlignment="1">
      <alignment horizontal="right" vertical="center"/>
    </xf>
    <xf numFmtId="0" fontId="2" fillId="4" borderId="26" xfId="4" applyFill="1" applyBorder="1" applyAlignment="1">
      <alignment horizontal="right" vertical="center"/>
    </xf>
    <xf numFmtId="0" fontId="2" fillId="4" borderId="1" xfId="4" applyFill="1" applyBorder="1" applyAlignment="1">
      <alignment horizontal="right" vertical="center"/>
    </xf>
    <xf numFmtId="44" fontId="21" fillId="4" borderId="31" xfId="2" applyFont="1" applyFill="1" applyBorder="1" applyAlignment="1">
      <alignment horizontal="right" vertical="center"/>
    </xf>
    <xf numFmtId="44" fontId="21" fillId="4" borderId="14" xfId="2" applyFont="1" applyFill="1" applyBorder="1" applyAlignment="1">
      <alignment horizontal="right" vertical="center"/>
    </xf>
    <xf numFmtId="44" fontId="21" fillId="4" borderId="26" xfId="2" applyFont="1" applyFill="1" applyBorder="1" applyAlignment="1">
      <alignment horizontal="right" vertical="center"/>
    </xf>
    <xf numFmtId="44" fontId="21" fillId="4" borderId="1" xfId="2" applyFont="1" applyFill="1" applyBorder="1" applyAlignment="1">
      <alignment horizontal="right" vertical="center"/>
    </xf>
    <xf numFmtId="4" fontId="13" fillId="2" borderId="43" xfId="4" applyNumberFormat="1" applyFont="1" applyFill="1" applyBorder="1" applyAlignment="1">
      <alignment horizontal="center" vertical="top" wrapText="1"/>
    </xf>
    <xf numFmtId="4" fontId="13" fillId="2" borderId="42" xfId="4" applyNumberFormat="1" applyFont="1" applyFill="1" applyBorder="1" applyAlignment="1">
      <alignment horizontal="center" vertical="top" wrapText="1"/>
    </xf>
    <xf numFmtId="0" fontId="2" fillId="4" borderId="26" xfId="4" applyFill="1" applyBorder="1" applyAlignment="1">
      <alignment horizontal="right" vertical="center" wrapText="1"/>
    </xf>
    <xf numFmtId="0" fontId="2" fillId="4" borderId="1" xfId="4" applyFill="1" applyBorder="1" applyAlignment="1">
      <alignment horizontal="right" vertical="center" wrapText="1"/>
    </xf>
    <xf numFmtId="4" fontId="2" fillId="4" borderId="26" xfId="5" applyNumberFormat="1" applyFont="1" applyFill="1" applyBorder="1" applyAlignment="1">
      <alignment horizontal="right" vertical="center"/>
    </xf>
    <xf numFmtId="4" fontId="2" fillId="4" borderId="1" xfId="5" applyNumberFormat="1" applyFont="1" applyFill="1" applyBorder="1" applyAlignment="1">
      <alignment horizontal="right" vertical="center"/>
    </xf>
    <xf numFmtId="0" fontId="10" fillId="4" borderId="26" xfId="4" applyFont="1" applyFill="1" applyBorder="1" applyAlignment="1">
      <alignment horizontal="right" vertical="center" wrapText="1"/>
    </xf>
    <xf numFmtId="0" fontId="10" fillId="4" borderId="1" xfId="4" applyFont="1" applyFill="1" applyBorder="1" applyAlignment="1">
      <alignment horizontal="right" vertical="center" wrapText="1"/>
    </xf>
  </cellXfs>
  <cellStyles count="11">
    <cellStyle name="Moeda" xfId="2" builtinId="4"/>
    <cellStyle name="Moeda 2" xfId="6" xr:uid="{E74EAA23-13C7-487C-94C0-D22DEFEEEF0C}"/>
    <cellStyle name="Moeda 2 2" xfId="7" xr:uid="{F07B38DD-1714-4A11-A95D-C5AAA533DA42}"/>
    <cellStyle name="Moeda 3" xfId="10" xr:uid="{4B0E9154-0AEF-4612-A1A3-995F3322DC8F}"/>
    <cellStyle name="Normal" xfId="0" builtinId="0"/>
    <cellStyle name="Normal 2" xfId="4" xr:uid="{2DDBA3C9-670B-4DAC-9320-92138E703B54}"/>
    <cellStyle name="Normal 30" xfId="9" xr:uid="{2E1F1BFD-6D22-4030-9687-29BD67D9A8CD}"/>
    <cellStyle name="Porcentagem" xfId="3" builtinId="5"/>
    <cellStyle name="Separador de milhares 3" xfId="5" xr:uid="{5CC8DAF1-7F6C-446B-83FA-849B5C69AF49}"/>
    <cellStyle name="Separador de milhares 3 2 3" xfId="8" xr:uid="{A338ED1E-19FB-4865-83AC-C58B0FCA39F1}"/>
    <cellStyle name="Vírgula" xfId="1" builtinId="3"/>
  </cellStyles>
  <dxfs count="212"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450273</xdr:colOff>
      <xdr:row>3</xdr:row>
      <xdr:rowOff>195674</xdr:rowOff>
    </xdr:from>
    <xdr:to>
      <xdr:col>21</xdr:col>
      <xdr:colOff>151151</xdr:colOff>
      <xdr:row>6</xdr:row>
      <xdr:rowOff>152400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6C72CCF-699A-4F19-B46A-4DC5356A7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7523" y="805274"/>
          <a:ext cx="1948778" cy="947326"/>
        </a:xfrm>
        <a:prstGeom prst="rect">
          <a:avLst/>
        </a:prstGeom>
      </xdr:spPr>
    </xdr:pic>
    <xdr:clientData/>
  </xdr:twoCellAnchor>
  <xdr:twoCellAnchor editAs="oneCell">
    <xdr:from>
      <xdr:col>21</xdr:col>
      <xdr:colOff>207652</xdr:colOff>
      <xdr:row>3</xdr:row>
      <xdr:rowOff>87868</xdr:rowOff>
    </xdr:from>
    <xdr:to>
      <xdr:col>22</xdr:col>
      <xdr:colOff>800099</xdr:colOff>
      <xdr:row>6</xdr:row>
      <xdr:rowOff>112568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8EE212D-8291-42EA-AA7B-1F629E19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42802" y="697468"/>
          <a:ext cx="1697347" cy="1015300"/>
        </a:xfrm>
        <a:prstGeom prst="rect">
          <a:avLst/>
        </a:prstGeom>
      </xdr:spPr>
    </xdr:pic>
    <xdr:clientData/>
  </xdr:twoCellAnchor>
  <xdr:twoCellAnchor editAs="oneCell">
    <xdr:from>
      <xdr:col>1</xdr:col>
      <xdr:colOff>703612</xdr:colOff>
      <xdr:row>284</xdr:row>
      <xdr:rowOff>121723</xdr:rowOff>
    </xdr:from>
    <xdr:to>
      <xdr:col>2</xdr:col>
      <xdr:colOff>1112788</xdr:colOff>
      <xdr:row>285</xdr:row>
      <xdr:rowOff>320635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CBA40C-E52E-445F-B33D-DEFAD69B4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1041" y="63922894"/>
          <a:ext cx="1606604" cy="383969"/>
        </a:xfrm>
        <a:prstGeom prst="rect">
          <a:avLst/>
        </a:prstGeom>
      </xdr:spPr>
    </xdr:pic>
    <xdr:clientData/>
  </xdr:twoCellAnchor>
  <xdr:twoCellAnchor editAs="oneCell">
    <xdr:from>
      <xdr:col>19</xdr:col>
      <xdr:colOff>324592</xdr:colOff>
      <xdr:row>284</xdr:row>
      <xdr:rowOff>95992</xdr:rowOff>
    </xdr:from>
    <xdr:to>
      <xdr:col>21</xdr:col>
      <xdr:colOff>1055092</xdr:colOff>
      <xdr:row>285</xdr:row>
      <xdr:rowOff>254254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B3D5919-F776-48B1-A2B8-0C749C045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528963" y="63897163"/>
          <a:ext cx="2080329" cy="343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546805</xdr:colOff>
      <xdr:row>1</xdr:row>
      <xdr:rowOff>8818</xdr:rowOff>
    </xdr:from>
    <xdr:to>
      <xdr:col>26</xdr:col>
      <xdr:colOff>428850</xdr:colOff>
      <xdr:row>5</xdr:row>
      <xdr:rowOff>155033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F3C140B-71B0-4431-A670-FAE6E4818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4166" y="220485"/>
          <a:ext cx="1416628" cy="842951"/>
        </a:xfrm>
        <a:prstGeom prst="rect">
          <a:avLst/>
        </a:prstGeom>
      </xdr:spPr>
    </xdr:pic>
    <xdr:clientData/>
  </xdr:twoCellAnchor>
  <xdr:twoCellAnchor editAs="oneCell">
    <xdr:from>
      <xdr:col>0</xdr:col>
      <xdr:colOff>234108</xdr:colOff>
      <xdr:row>2</xdr:row>
      <xdr:rowOff>52918</xdr:rowOff>
    </xdr:from>
    <xdr:to>
      <xdr:col>1</xdr:col>
      <xdr:colOff>493890</xdr:colOff>
      <xdr:row>5</xdr:row>
      <xdr:rowOff>178428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7B6AA6E-AAB0-468F-BD40-E3C4201D1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108" y="458612"/>
          <a:ext cx="1079990" cy="628219"/>
        </a:xfrm>
        <a:prstGeom prst="rect">
          <a:avLst/>
        </a:prstGeom>
      </xdr:spPr>
    </xdr:pic>
    <xdr:clientData/>
  </xdr:twoCellAnchor>
  <xdr:twoCellAnchor editAs="oneCell">
    <xdr:from>
      <xdr:col>1</xdr:col>
      <xdr:colOff>536043</xdr:colOff>
      <xdr:row>281</xdr:row>
      <xdr:rowOff>148182</xdr:rowOff>
    </xdr:from>
    <xdr:to>
      <xdr:col>2</xdr:col>
      <xdr:colOff>1342094</xdr:colOff>
      <xdr:row>282</xdr:row>
      <xdr:rowOff>250079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F678715-FFEE-47D5-BE35-8E54E9A7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3126" y="71091793"/>
          <a:ext cx="1626260" cy="384120"/>
        </a:xfrm>
        <a:prstGeom prst="rect">
          <a:avLst/>
        </a:prstGeom>
      </xdr:spPr>
    </xdr:pic>
    <xdr:clientData/>
  </xdr:twoCellAnchor>
  <xdr:twoCellAnchor editAs="oneCell">
    <xdr:from>
      <xdr:col>21</xdr:col>
      <xdr:colOff>97016</xdr:colOff>
      <xdr:row>282</xdr:row>
      <xdr:rowOff>184187</xdr:rowOff>
    </xdr:from>
    <xdr:to>
      <xdr:col>25</xdr:col>
      <xdr:colOff>765778</xdr:colOff>
      <xdr:row>283</xdr:row>
      <xdr:rowOff>148421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5D18DFC-6DC7-406B-BC68-503483EE9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50766" y="71313006"/>
          <a:ext cx="2115153" cy="3434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450273</xdr:colOff>
      <xdr:row>3</xdr:row>
      <xdr:rowOff>195674</xdr:rowOff>
    </xdr:from>
    <xdr:to>
      <xdr:col>21</xdr:col>
      <xdr:colOff>786150</xdr:colOff>
      <xdr:row>6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527A00-C607-4472-851D-C7F95A06A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2473" y="805274"/>
          <a:ext cx="1993228" cy="940976"/>
        </a:xfrm>
        <a:prstGeom prst="rect">
          <a:avLst/>
        </a:prstGeom>
      </xdr:spPr>
    </xdr:pic>
    <xdr:clientData/>
  </xdr:twoCellAnchor>
  <xdr:twoCellAnchor editAs="oneCell">
    <xdr:from>
      <xdr:col>25</xdr:col>
      <xdr:colOff>207652</xdr:colOff>
      <xdr:row>3</xdr:row>
      <xdr:rowOff>87868</xdr:rowOff>
    </xdr:from>
    <xdr:to>
      <xdr:col>26</xdr:col>
      <xdr:colOff>800099</xdr:colOff>
      <xdr:row>6</xdr:row>
      <xdr:rowOff>112568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6D7B6F4-EB11-41BD-981E-6976057D3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22202" y="697468"/>
          <a:ext cx="1716397" cy="1008950"/>
        </a:xfrm>
        <a:prstGeom prst="rect">
          <a:avLst/>
        </a:prstGeom>
      </xdr:spPr>
    </xdr:pic>
    <xdr:clientData/>
  </xdr:twoCellAnchor>
  <xdr:twoCellAnchor editAs="oneCell">
    <xdr:from>
      <xdr:col>1</xdr:col>
      <xdr:colOff>703612</xdr:colOff>
      <xdr:row>284</xdr:row>
      <xdr:rowOff>121723</xdr:rowOff>
    </xdr:from>
    <xdr:to>
      <xdr:col>2</xdr:col>
      <xdr:colOff>1112788</xdr:colOff>
      <xdr:row>285</xdr:row>
      <xdr:rowOff>320635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2824689-F5E4-4D1B-BBAA-5A7E5D716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22812" y="63977323"/>
          <a:ext cx="1628376" cy="383062"/>
        </a:xfrm>
        <a:prstGeom prst="rect">
          <a:avLst/>
        </a:prstGeom>
      </xdr:spPr>
    </xdr:pic>
    <xdr:clientData/>
  </xdr:twoCellAnchor>
  <xdr:twoCellAnchor editAs="oneCell">
    <xdr:from>
      <xdr:col>20</xdr:col>
      <xdr:colOff>324592</xdr:colOff>
      <xdr:row>284</xdr:row>
      <xdr:rowOff>95992</xdr:rowOff>
    </xdr:from>
    <xdr:to>
      <xdr:col>22</xdr:col>
      <xdr:colOff>815556</xdr:colOff>
      <xdr:row>285</xdr:row>
      <xdr:rowOff>254254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9587F9A-A83A-4BF9-9BD5-1367492D2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61192" y="63951592"/>
          <a:ext cx="2108450" cy="342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MFDM1%20292%2001%20-%20Unid.de%20Processamento%20de%20Res&#237;duos%20-%20Reservat&#243;rio%20Met&#225;lic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VERS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OR96088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%20446%20-%20PLANILHA%20OBR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SP8%20010%2000%20-%20CAPTA&#199;&#195;O%20SERRA%20PELAD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MFDM1%20313%2001%20-%20Unid.de%20Proc&#186;%20de%20Res&#237;duos%20-%20Cub&#237;culo%20do%20BIOG&#193;S%20e%20Queimado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L.ORC.AGU.005.R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5MP_09.2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16&#186;%20MP%20Cheim_o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BSD1%20066%2002%20-%20TRAVESSIA%203%20%20-%20(%20SOBRE%20O%20RIO%20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VSD8%20002%2001%20-%20rev1%20-%20ADUTORA%20DE%20&#193;GUA%20TRATADA%20DN%20250%20F&#186;F&#186;%20-%20GRAVIDAD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VSD8%20002%2001%20-%20ADUTORA%20DE%20&#193;GUA%20TRATADA%20DN%20250%20F&#186;F&#186;%20-%20GRAVIDAD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VSD1%20076%2001%20-%20SISTEMA%20DE%20DRENAGEM%20-%20NOVA%20VEN&#201;C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L.ORC.TODOS.R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I\14%20MEDI&#199;&#195;O%20COMPLETA%20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cronograma_outubro_ext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3ªCAT.F.C.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DE DADOS (2)"/>
      <sheetName val="RESUMO GERAL (2)"/>
      <sheetName val="DISTRIBUICAO (2)"/>
      <sheetName val="FORMULAS NÃO MEXER (2)"/>
      <sheetName val="TERRAP EST 1871 A 2169 (2)"/>
      <sheetName val="ENTRADA DE DADOS"/>
      <sheetName val="RESUMO GERAL"/>
      <sheetName val="DISTRIBUICAO"/>
      <sheetName val="FORMULAS NÃO MEXER"/>
      <sheetName val="Plan1 (2)"/>
      <sheetName val="REL. EMP. LAT."/>
      <sheetName val="CORTE PISTA"/>
      <sheetName val=" EMPR. LE"/>
      <sheetName val=" EMPR. LD"/>
      <sheetName val=" ATERRO 100%"/>
      <sheetName val=" ATERRO 95%"/>
      <sheetName val="Plan4"/>
      <sheetName val="JUN. 01"/>
      <sheetName val="resumo"/>
      <sheetName val="Plan1"/>
      <sheetName val="Plan3"/>
      <sheetName val="Plan2"/>
      <sheetName val=" ATER. A 100%(SUB.)"/>
      <sheetName val="PLANILHA DE QUANT. E CUSTOS A"/>
      <sheetName val="SERVIÇOS"/>
      <sheetName val="PLANILHA DE QUANT_ E CUSTOS A"/>
      <sheetName val="Dados não apagar"/>
      <sheetName val="DISTRIBUIÇÃO VOLUMES"/>
      <sheetName val="PLANILHA"/>
      <sheetName val="LIMPEZA LD"/>
      <sheetName val="ATERRO 95% LD"/>
      <sheetName val="REBAIXO LD"/>
      <sheetName val="CORTE LD"/>
      <sheetName val="CORTE LE"/>
      <sheetName val="RACHÃO LD"/>
      <sheetName val="RACHÃO LE"/>
      <sheetName val="COLCHÃO LD"/>
      <sheetName val="ATERRO 100% LD "/>
      <sheetName val="ESCAVAÇAO VALA LD"/>
      <sheetName val="REMOÇÃO CERCA LD"/>
      <sheetName val="ATERRO 100% LE"/>
      <sheetName val="REMOÇÃO DE CERCA"/>
      <sheetName val="CUBAÇÃO CORTE EMPRESTIMO Km 397"/>
      <sheetName val="CUBAÇÃO CORTE EMPRESTIMO Km 401"/>
      <sheetName val="ATERRO 95% LE"/>
      <sheetName val="REBAIXO LE"/>
      <sheetName val="COLCHÃO LE"/>
      <sheetName val="EXECUÇÃO DE CERCA"/>
      <sheetName val="DESTOC. ARV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.XLS"/>
      <sheetName val="OR960887"/>
    </sheetNames>
    <definedNames>
      <definedName name="PassaExtenso"/>
    </defined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IXO GUANDU ITAIMBE"/>
      <sheetName val="Venda"/>
      <sheetName val="Plan1"/>
      <sheetName val="Resumo"/>
      <sheetName val="cff1"/>
      <sheetName val="ITAIMBE ITAGUACU"/>
      <sheetName val="cff2"/>
      <sheetName val="BAIXO GUANDU AIMORES"/>
      <sheetName val="Tudo"/>
      <sheetName val="cff3"/>
      <sheetName val="abc ápia"/>
      <sheetName val="abc órgão"/>
      <sheetName val="consolidad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"/>
      <sheetName val="ESPELHO  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de de Distribuição de Água"/>
      <sheetName val="Rede Distrib Águ (indice 06-06)"/>
      <sheetName val="Módulo1"/>
      <sheetName val="MEMORIAL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ao Terraplenage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ao Terraplenagem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 "/>
      <sheetName val="MATERIAL"/>
      <sheetName val="COMPOSIÇÃO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"/>
      <sheetName val="MATERIAL"/>
      <sheetName val="COMPOSIÇÃO"/>
    </sheetNames>
    <sheetDataSet>
      <sheetData sheetId="0"/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"/>
      <sheetName val="MATERIAL"/>
      <sheetName val="COMPOSIÇÃO"/>
    </sheetNames>
    <sheetDataSet>
      <sheetData sheetId="0"/>
      <sheetData sheetId="1"/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MATERIAIS"/>
      <sheetName val="TABELA"/>
      <sheetName val="SERVIÇOS"/>
      <sheetName val="ESPELHO  "/>
      <sheetName val="Módulo1"/>
      <sheetName val="PLANILHA DE QUANT. E CUSTOS 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 Água"/>
      <sheetName val="QCI - 10-01-06"/>
      <sheetName val="Serviços Esgoto"/>
      <sheetName val="Remanejamento de Famílas"/>
      <sheetName val="Sistema Viário e Drenagem"/>
      <sheetName val="UHB"/>
      <sheetName val="Reflorestamento"/>
      <sheetName val="CEI"/>
      <sheetName val="BAIXO GUANDU ITAIMB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. de cálc 14 MEDIÇÃO"/>
      <sheetName val="Mem. de cálc."/>
      <sheetName val="PLANILHA DE MEDIÇÃO"/>
    </sheetNames>
    <sheetDataSet>
      <sheetData sheetId="0"/>
      <sheetData sheetId="1">
        <row r="251">
          <cell r="H251">
            <v>6</v>
          </cell>
        </row>
        <row r="435">
          <cell r="H435">
            <v>23.455005000000003</v>
          </cell>
        </row>
        <row r="524">
          <cell r="H524">
            <v>66</v>
          </cell>
        </row>
        <row r="700">
          <cell r="H700">
            <v>24.5</v>
          </cell>
        </row>
        <row r="740">
          <cell r="H740">
            <v>152.52589999999998</v>
          </cell>
        </row>
        <row r="756">
          <cell r="H756">
            <v>0</v>
          </cell>
        </row>
        <row r="860">
          <cell r="H860">
            <v>302.88599999999997</v>
          </cell>
        </row>
        <row r="884">
          <cell r="H884">
            <v>0</v>
          </cell>
        </row>
        <row r="902">
          <cell r="H902">
            <v>224.44</v>
          </cell>
        </row>
        <row r="995">
          <cell r="I995">
            <v>0</v>
          </cell>
        </row>
        <row r="1010">
          <cell r="I1010">
            <v>0</v>
          </cell>
        </row>
        <row r="1087">
          <cell r="H1087">
            <v>0</v>
          </cell>
        </row>
        <row r="1165">
          <cell r="H1165">
            <v>400</v>
          </cell>
        </row>
        <row r="1195">
          <cell r="H1195">
            <v>220</v>
          </cell>
        </row>
      </sheetData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"/>
      <sheetName val="Resumo"/>
    </sheetNames>
    <sheetDataSet>
      <sheetData sheetId="0">
        <row r="26">
          <cell r="E26">
            <v>267001.2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4A27-BE0E-4ED2-8831-19BD044070ED}">
  <dimension ref="A1:AV289"/>
  <sheetViews>
    <sheetView view="pageBreakPreview" topLeftCell="U252" zoomScale="72" zoomScaleNormal="72" zoomScaleSheetLayoutView="72" workbookViewId="0">
      <selection activeCell="AN277" sqref="AN277"/>
    </sheetView>
  </sheetViews>
  <sheetFormatPr defaultRowHeight="15" x14ac:dyDescent="0.25"/>
  <cols>
    <col min="1" max="2" width="17.42578125" customWidth="1"/>
    <col min="3" max="3" width="118.85546875" customWidth="1"/>
    <col min="4" max="4" width="14.5703125" customWidth="1"/>
    <col min="5" max="5" width="10.85546875" customWidth="1"/>
    <col min="6" max="18" width="0" hidden="1" customWidth="1"/>
    <col min="19" max="19" width="13.140625" customWidth="1"/>
    <col min="20" max="20" width="10.5703125" customWidth="1"/>
    <col min="21" max="21" width="9.140625" customWidth="1"/>
    <col min="22" max="22" width="16.140625" style="84" customWidth="1"/>
    <col min="23" max="23" width="17.42578125" customWidth="1"/>
    <col min="24" max="24" width="23" customWidth="1"/>
    <col min="25" max="37" width="0" hidden="1" customWidth="1"/>
    <col min="38" max="38" width="19.5703125" customWidth="1"/>
    <col min="39" max="39" width="17.42578125" customWidth="1"/>
    <col min="40" max="40" width="37.5703125" style="107" customWidth="1"/>
    <col min="41" max="41" width="23.140625" style="86" customWidth="1"/>
    <col min="42" max="42" width="11.42578125" customWidth="1"/>
    <col min="43" max="43" width="20.5703125" customWidth="1"/>
    <col min="44" max="44" width="17.140625" bestFit="1" customWidth="1"/>
    <col min="45" max="45" width="16.5703125" bestFit="1" customWidth="1"/>
  </cols>
  <sheetData>
    <row r="1" spans="1:48" ht="18.75" x14ac:dyDescent="0.25">
      <c r="A1" s="323" t="s">
        <v>0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3"/>
      <c r="AG1" s="323"/>
      <c r="AH1" s="323"/>
      <c r="AI1" s="323"/>
      <c r="AJ1" s="323"/>
      <c r="AK1" s="323"/>
      <c r="AL1" s="323"/>
      <c r="AM1" s="323"/>
      <c r="AN1" s="323"/>
      <c r="AO1" s="2"/>
      <c r="AP1" s="1"/>
      <c r="AQ1" s="1"/>
      <c r="AR1" s="1"/>
      <c r="AS1" s="1"/>
      <c r="AT1" s="1"/>
      <c r="AU1" s="1"/>
      <c r="AV1" s="1"/>
    </row>
    <row r="2" spans="1:48" ht="15.75" x14ac:dyDescent="0.25">
      <c r="A2" s="324" t="s">
        <v>1</v>
      </c>
      <c r="B2" s="325"/>
      <c r="C2" s="114" t="s">
        <v>2</v>
      </c>
      <c r="D2" s="115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7"/>
      <c r="W2" s="118"/>
      <c r="X2" s="119" t="s">
        <v>3</v>
      </c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 t="s">
        <v>4</v>
      </c>
      <c r="AJ2" s="119"/>
      <c r="AK2" s="119"/>
      <c r="AL2" s="119"/>
      <c r="AM2" s="120" t="s">
        <v>5</v>
      </c>
      <c r="AN2" s="121" t="s">
        <v>6</v>
      </c>
      <c r="AO2" s="122"/>
      <c r="AP2" s="3"/>
      <c r="AQ2" s="3"/>
      <c r="AR2" s="3"/>
      <c r="AS2" s="3"/>
      <c r="AT2" s="3"/>
      <c r="AU2" s="3"/>
      <c r="AV2" s="3"/>
    </row>
    <row r="3" spans="1:48" ht="15.75" x14ac:dyDescent="0.25">
      <c r="A3" s="324"/>
      <c r="B3" s="324"/>
      <c r="C3" s="123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5"/>
      <c r="V3" s="126"/>
      <c r="W3" s="127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 t="s">
        <v>7</v>
      </c>
      <c r="AJ3" s="128"/>
      <c r="AK3" s="128"/>
      <c r="AL3" s="128"/>
      <c r="AM3" s="129" t="s">
        <v>8</v>
      </c>
      <c r="AN3" s="130" t="s">
        <v>9</v>
      </c>
      <c r="AO3" s="131"/>
      <c r="AP3" s="3"/>
      <c r="AQ3" s="3"/>
      <c r="AR3" s="3"/>
      <c r="AS3" s="3"/>
      <c r="AT3" s="3"/>
      <c r="AU3" s="3"/>
      <c r="AV3" s="3"/>
    </row>
    <row r="4" spans="1:48" ht="31.5" x14ac:dyDescent="0.25">
      <c r="A4" s="326" t="s">
        <v>10</v>
      </c>
      <c r="B4" s="326"/>
      <c r="C4" s="327" t="s">
        <v>11</v>
      </c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9"/>
      <c r="X4" s="132" t="s">
        <v>12</v>
      </c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3" t="s">
        <v>13</v>
      </c>
      <c r="AJ4" s="133"/>
      <c r="AK4" s="133"/>
      <c r="AL4" s="133"/>
      <c r="AM4" s="122" t="s">
        <v>14</v>
      </c>
      <c r="AN4" s="134" t="s">
        <v>15</v>
      </c>
      <c r="AO4" s="135"/>
      <c r="AP4" s="3"/>
      <c r="AQ4" s="3"/>
      <c r="AR4" s="3"/>
      <c r="AS4" s="3"/>
      <c r="AT4" s="3"/>
      <c r="AU4" s="3"/>
      <c r="AV4" s="3"/>
    </row>
    <row r="5" spans="1:48" ht="15.75" x14ac:dyDescent="0.25">
      <c r="A5" s="326"/>
      <c r="B5" s="326"/>
      <c r="C5" s="330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2"/>
      <c r="X5" s="136" t="s">
        <v>16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7">
        <v>1519537.61</v>
      </c>
      <c r="AJ5" s="137"/>
      <c r="AK5" s="137"/>
      <c r="AL5" s="137"/>
      <c r="AM5" s="138">
        <v>43973</v>
      </c>
      <c r="AN5" s="139"/>
      <c r="AO5" s="140"/>
      <c r="AP5" s="3"/>
      <c r="AQ5" s="3"/>
      <c r="AR5" s="3"/>
      <c r="AS5" s="3"/>
      <c r="AT5" s="3"/>
      <c r="AU5" s="3"/>
      <c r="AV5" s="3"/>
    </row>
    <row r="6" spans="1:48" ht="31.5" x14ac:dyDescent="0.25">
      <c r="A6" s="114"/>
      <c r="B6" s="114"/>
      <c r="C6" s="330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2"/>
      <c r="X6" s="141" t="s">
        <v>698</v>
      </c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2" t="s">
        <v>17</v>
      </c>
      <c r="AJ6" s="142"/>
      <c r="AK6" s="142"/>
      <c r="AL6" s="142"/>
      <c r="AM6" s="122" t="s">
        <v>14</v>
      </c>
      <c r="AN6" s="134" t="s">
        <v>15</v>
      </c>
      <c r="AO6" s="135"/>
      <c r="AP6" s="3"/>
      <c r="AQ6" s="3"/>
      <c r="AR6" s="3"/>
      <c r="AS6" s="3"/>
      <c r="AT6" s="3"/>
      <c r="AU6" s="3"/>
      <c r="AV6" s="3"/>
    </row>
    <row r="7" spans="1:48" ht="15.75" x14ac:dyDescent="0.25">
      <c r="A7" s="114"/>
      <c r="B7" s="114"/>
      <c r="C7" s="333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5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4"/>
      <c r="AJ7" s="144"/>
      <c r="AK7" s="144"/>
      <c r="AL7" s="144"/>
      <c r="AM7" s="145"/>
      <c r="AN7" s="146"/>
      <c r="AO7" s="147"/>
      <c r="AP7" s="3"/>
      <c r="AQ7" s="3"/>
      <c r="AR7" s="3"/>
      <c r="AS7" s="3"/>
      <c r="AT7" s="3"/>
      <c r="AU7" s="3"/>
      <c r="AV7" s="3"/>
    </row>
    <row r="8" spans="1:48" x14ac:dyDescent="0.25">
      <c r="A8" s="345" t="s">
        <v>18</v>
      </c>
      <c r="B8" s="345" t="s">
        <v>19</v>
      </c>
      <c r="C8" s="345" t="s">
        <v>20</v>
      </c>
      <c r="D8" s="345" t="s">
        <v>21</v>
      </c>
      <c r="E8" s="346" t="s">
        <v>22</v>
      </c>
      <c r="F8" s="346"/>
      <c r="G8" s="346"/>
      <c r="H8" s="346"/>
      <c r="I8" s="346"/>
      <c r="J8" s="346"/>
      <c r="K8" s="346"/>
      <c r="L8" s="346"/>
      <c r="M8" s="346"/>
      <c r="N8" s="346"/>
      <c r="O8" s="346"/>
      <c r="P8" s="346"/>
      <c r="Q8" s="346"/>
      <c r="R8" s="346"/>
      <c r="S8" s="346"/>
      <c r="T8" s="346"/>
      <c r="U8" s="346"/>
      <c r="V8" s="6"/>
      <c r="W8" s="343" t="s">
        <v>23</v>
      </c>
      <c r="X8" s="345" t="s">
        <v>24</v>
      </c>
      <c r="Y8" s="345"/>
      <c r="Z8" s="345"/>
      <c r="AA8" s="345"/>
      <c r="AB8" s="345"/>
      <c r="AC8" s="345"/>
      <c r="AD8" s="345"/>
      <c r="AE8" s="345"/>
      <c r="AF8" s="345"/>
      <c r="AG8" s="345"/>
      <c r="AH8" s="345"/>
      <c r="AI8" s="345"/>
      <c r="AJ8" s="345"/>
      <c r="AK8" s="345"/>
      <c r="AL8" s="345"/>
      <c r="AM8" s="345"/>
      <c r="AN8" s="345"/>
      <c r="AO8" s="345"/>
      <c r="AP8" s="3"/>
      <c r="AQ8" s="3"/>
      <c r="AR8" s="3"/>
      <c r="AS8" s="3"/>
      <c r="AT8" s="3"/>
      <c r="AU8" s="3"/>
      <c r="AV8" s="3"/>
    </row>
    <row r="9" spans="1:48" x14ac:dyDescent="0.25">
      <c r="A9" s="345"/>
      <c r="B9" s="345"/>
      <c r="C9" s="345"/>
      <c r="D9" s="345"/>
      <c r="E9" s="322" t="s">
        <v>693</v>
      </c>
      <c r="F9" s="336" t="s">
        <v>25</v>
      </c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8"/>
      <c r="V9" s="6"/>
      <c r="W9" s="344"/>
      <c r="X9" s="339" t="s">
        <v>26</v>
      </c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341" t="s">
        <v>27</v>
      </c>
      <c r="AJ9" s="341"/>
      <c r="AK9" s="341"/>
      <c r="AL9" s="341"/>
      <c r="AM9" s="341"/>
      <c r="AN9" s="342"/>
      <c r="AO9" s="5"/>
      <c r="AP9" s="3"/>
      <c r="AQ9" s="3"/>
      <c r="AR9" s="3"/>
      <c r="AS9" s="3"/>
      <c r="AT9" s="3"/>
      <c r="AU9" s="3"/>
      <c r="AV9" s="3"/>
    </row>
    <row r="10" spans="1:48" x14ac:dyDescent="0.25">
      <c r="A10" s="345"/>
      <c r="B10" s="345"/>
      <c r="C10" s="345"/>
      <c r="D10" s="345"/>
      <c r="E10" s="322"/>
      <c r="F10" s="4" t="s">
        <v>28</v>
      </c>
      <c r="G10" s="4" t="s">
        <v>29</v>
      </c>
      <c r="H10" s="4" t="s">
        <v>30</v>
      </c>
      <c r="I10" s="4" t="s">
        <v>31</v>
      </c>
      <c r="J10" s="4" t="s">
        <v>32</v>
      </c>
      <c r="K10" s="4" t="s">
        <v>33</v>
      </c>
      <c r="L10" s="4" t="s">
        <v>34</v>
      </c>
      <c r="M10" s="4" t="s">
        <v>35</v>
      </c>
      <c r="N10" s="4" t="s">
        <v>36</v>
      </c>
      <c r="O10" s="4" t="s">
        <v>37</v>
      </c>
      <c r="P10" s="6" t="s">
        <v>38</v>
      </c>
      <c r="Q10" s="6" t="s">
        <v>39</v>
      </c>
      <c r="R10" s="6" t="s">
        <v>40</v>
      </c>
      <c r="S10" s="7" t="s">
        <v>41</v>
      </c>
      <c r="T10" s="6" t="s">
        <v>42</v>
      </c>
      <c r="U10" s="6" t="s">
        <v>43</v>
      </c>
      <c r="V10" s="6" t="s">
        <v>44</v>
      </c>
      <c r="W10" s="344"/>
      <c r="X10" s="340"/>
      <c r="Y10" s="8">
        <v>1</v>
      </c>
      <c r="Z10" s="8">
        <v>2</v>
      </c>
      <c r="AA10" s="8">
        <v>3</v>
      </c>
      <c r="AB10" s="8">
        <v>4</v>
      </c>
      <c r="AC10" s="8">
        <v>5</v>
      </c>
      <c r="AD10" s="8">
        <v>6</v>
      </c>
      <c r="AE10" s="8">
        <v>7</v>
      </c>
      <c r="AF10" s="8">
        <v>8</v>
      </c>
      <c r="AG10" s="8">
        <v>9</v>
      </c>
      <c r="AH10" s="8">
        <v>10</v>
      </c>
      <c r="AI10" s="9" t="s">
        <v>38</v>
      </c>
      <c r="AJ10" s="9" t="s">
        <v>39</v>
      </c>
      <c r="AK10" s="9" t="s">
        <v>40</v>
      </c>
      <c r="AL10" s="9" t="s">
        <v>45</v>
      </c>
      <c r="AM10" s="9" t="s">
        <v>42</v>
      </c>
      <c r="AN10" s="105" t="s">
        <v>43</v>
      </c>
      <c r="AO10" s="9" t="s">
        <v>44</v>
      </c>
      <c r="AP10" s="10"/>
      <c r="AQ10" s="10"/>
      <c r="AR10" s="10"/>
      <c r="AS10" s="10"/>
      <c r="AT10" s="10"/>
      <c r="AU10" s="10"/>
      <c r="AV10" s="10"/>
    </row>
    <row r="11" spans="1:48" x14ac:dyDescent="0.25">
      <c r="A11" s="11"/>
      <c r="B11" s="11" t="s">
        <v>46</v>
      </c>
      <c r="C11" s="12" t="s">
        <v>47</v>
      </c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  <c r="Q11" s="15"/>
      <c r="R11" s="15"/>
      <c r="S11" s="15"/>
      <c r="T11" s="16"/>
      <c r="U11" s="17"/>
      <c r="V11" s="18"/>
      <c r="W11" s="18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20"/>
      <c r="AJ11" s="20"/>
      <c r="AK11" s="20"/>
      <c r="AL11" s="20"/>
      <c r="AM11" s="21"/>
      <c r="AN11" s="21"/>
      <c r="AO11" s="22"/>
      <c r="AP11" s="23"/>
      <c r="AQ11" s="23"/>
      <c r="AR11" s="23"/>
      <c r="AS11" s="23"/>
      <c r="AT11" s="23"/>
      <c r="AU11" s="23"/>
      <c r="AV11" s="23"/>
    </row>
    <row r="12" spans="1:48" x14ac:dyDescent="0.25">
      <c r="A12" s="24" t="s">
        <v>48</v>
      </c>
      <c r="B12" s="25" t="s">
        <v>49</v>
      </c>
      <c r="C12" s="26" t="s">
        <v>50</v>
      </c>
      <c r="D12" s="27" t="s">
        <v>51</v>
      </c>
      <c r="E12" s="28">
        <v>10.296959999999999</v>
      </c>
      <c r="F12" s="28">
        <v>10.3</v>
      </c>
      <c r="G12" s="28">
        <v>0</v>
      </c>
      <c r="H12" s="28">
        <v>0</v>
      </c>
      <c r="I12" s="28"/>
      <c r="J12" s="28"/>
      <c r="K12" s="28"/>
      <c r="L12" s="28"/>
      <c r="M12" s="28"/>
      <c r="N12" s="28"/>
      <c r="O12" s="28"/>
      <c r="P12" s="29">
        <f>'[15]Mem. de cálc.'!H19</f>
        <v>0</v>
      </c>
      <c r="Q12" s="29"/>
      <c r="R12" s="29"/>
      <c r="S12" s="93"/>
      <c r="T12" s="30">
        <f>F12+G12+H12+I12+J12+K12+L12+M12+N12+O12+P12+Q12+R12</f>
        <v>10.3</v>
      </c>
      <c r="U12" s="30">
        <f>ROUNDDOWN(T12+S12,2)</f>
        <v>10.3</v>
      </c>
      <c r="V12" s="85">
        <f>E12-U12</f>
        <v>-3.0400000000021521E-3</v>
      </c>
      <c r="W12" s="31">
        <v>48.09</v>
      </c>
      <c r="X12" s="32">
        <f t="shared" ref="X12:X17" si="0">TRUNC(ROUND(E12*W12,2),2)</f>
        <v>495.18</v>
      </c>
      <c r="Y12" s="32">
        <f t="shared" ref="Y12:Y17" si="1">F12*W12</f>
        <v>495.32700000000006</v>
      </c>
      <c r="Z12" s="32">
        <f t="shared" ref="Z12:Z17" si="2">G12*W12</f>
        <v>0</v>
      </c>
      <c r="AA12" s="32">
        <f t="shared" ref="AA12:AA17" si="3">H12*W12</f>
        <v>0</v>
      </c>
      <c r="AB12" s="32">
        <f t="shared" ref="AB12:AB17" si="4">I12*W12</f>
        <v>0</v>
      </c>
      <c r="AC12" s="32">
        <f t="shared" ref="AC12:AC17" si="5">J12*W12</f>
        <v>0</v>
      </c>
      <c r="AD12" s="32">
        <f t="shared" ref="AD12:AD17" si="6">K12*W12</f>
        <v>0</v>
      </c>
      <c r="AE12" s="32">
        <f t="shared" ref="AE12:AE17" si="7">L12*W12</f>
        <v>0</v>
      </c>
      <c r="AF12" s="32">
        <f t="shared" ref="AF12:AF17" si="8">M12*W12</f>
        <v>0</v>
      </c>
      <c r="AG12" s="32">
        <f t="shared" ref="AG12:AG17" si="9">N12*W12</f>
        <v>0</v>
      </c>
      <c r="AH12" s="32">
        <f t="shared" ref="AH12:AH17" si="10">O12*W12</f>
        <v>0</v>
      </c>
      <c r="AI12" s="33">
        <f t="shared" ref="AI12:AI17" si="11">TRUNC(ROUND(P12*W12,2),2)</f>
        <v>0</v>
      </c>
      <c r="AJ12" s="33">
        <f t="shared" ref="AJ12:AJ17" si="12">Q12*W12</f>
        <v>0</v>
      </c>
      <c r="AK12" s="33">
        <f t="shared" ref="AK12:AK17" si="13">R12*W12</f>
        <v>0</v>
      </c>
      <c r="AL12" s="100">
        <f t="shared" ref="AL12:AL17" si="14">S12*W12</f>
        <v>0</v>
      </c>
      <c r="AM12" s="32">
        <f>X12</f>
        <v>495.18</v>
      </c>
      <c r="AN12" s="106">
        <f>AM12+AL12</f>
        <v>495.18</v>
      </c>
      <c r="AO12" s="83">
        <f>X12-AN12</f>
        <v>0</v>
      </c>
      <c r="AP12" s="34">
        <f t="shared" ref="AP12:AP17" si="15">(U12*100)/E12</f>
        <v>100.02952327677296</v>
      </c>
      <c r="AQ12" s="35"/>
      <c r="AR12" s="35"/>
      <c r="AS12" s="35"/>
      <c r="AT12" s="35"/>
      <c r="AU12" s="35"/>
      <c r="AV12" s="35"/>
    </row>
    <row r="13" spans="1:48" x14ac:dyDescent="0.25">
      <c r="A13" s="24" t="s">
        <v>52</v>
      </c>
      <c r="B13" s="25" t="s">
        <v>53</v>
      </c>
      <c r="C13" s="26" t="s">
        <v>54</v>
      </c>
      <c r="D13" s="27" t="s">
        <v>51</v>
      </c>
      <c r="E13" s="28">
        <v>0.96719999999999995</v>
      </c>
      <c r="F13" s="28">
        <v>0</v>
      </c>
      <c r="G13" s="28">
        <v>0.97</v>
      </c>
      <c r="H13" s="28">
        <v>0</v>
      </c>
      <c r="I13" s="28"/>
      <c r="J13" s="28"/>
      <c r="K13" s="28"/>
      <c r="L13" s="28"/>
      <c r="M13" s="28"/>
      <c r="N13" s="28"/>
      <c r="O13" s="28"/>
      <c r="P13" s="29">
        <f>'[15]Mem. de cálc.'!H30</f>
        <v>0</v>
      </c>
      <c r="Q13" s="29"/>
      <c r="R13" s="29"/>
      <c r="S13" s="93"/>
      <c r="T13" s="30">
        <f t="shared" ref="T13:T76" si="16">F13+G13+H13+I13+J13+K13+L13+M13+N13+O13+P13+Q13+R13</f>
        <v>0.97</v>
      </c>
      <c r="U13" s="30">
        <f t="shared" ref="U13:U76" si="17">T13+S13</f>
        <v>0.97</v>
      </c>
      <c r="V13" s="85">
        <f t="shared" ref="V13:V17" si="18">E13-U13</f>
        <v>-2.8000000000000247E-3</v>
      </c>
      <c r="W13" s="31">
        <v>265.5</v>
      </c>
      <c r="X13" s="32">
        <f t="shared" si="0"/>
        <v>256.79000000000002</v>
      </c>
      <c r="Y13" s="32">
        <f t="shared" si="1"/>
        <v>0</v>
      </c>
      <c r="Z13" s="32">
        <f t="shared" si="2"/>
        <v>257.53499999999997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2">
        <f t="shared" si="9"/>
        <v>0</v>
      </c>
      <c r="AH13" s="32">
        <f t="shared" si="10"/>
        <v>0</v>
      </c>
      <c r="AI13" s="33">
        <f t="shared" si="11"/>
        <v>0</v>
      </c>
      <c r="AJ13" s="33">
        <f t="shared" si="12"/>
        <v>0</v>
      </c>
      <c r="AK13" s="33">
        <f t="shared" si="13"/>
        <v>0</v>
      </c>
      <c r="AL13" s="100">
        <f t="shared" si="14"/>
        <v>0</v>
      </c>
      <c r="AM13" s="32">
        <f>X13</f>
        <v>256.79000000000002</v>
      </c>
      <c r="AN13" s="106">
        <f t="shared" ref="AN13:AN17" si="19">AM13+AL13</f>
        <v>256.79000000000002</v>
      </c>
      <c r="AO13" s="83">
        <f t="shared" ref="AO13:AO76" si="20">X13-AN13</f>
        <v>0</v>
      </c>
      <c r="AP13" s="34">
        <f t="shared" si="15"/>
        <v>100.28949545078578</v>
      </c>
      <c r="AQ13" s="35"/>
      <c r="AR13" s="35"/>
      <c r="AS13" s="35"/>
      <c r="AT13" s="35"/>
      <c r="AU13" s="35"/>
      <c r="AV13" s="35"/>
    </row>
    <row r="14" spans="1:48" x14ac:dyDescent="0.25">
      <c r="A14" s="24" t="s">
        <v>55</v>
      </c>
      <c r="B14" s="25" t="s">
        <v>56</v>
      </c>
      <c r="C14" s="26" t="s">
        <v>57</v>
      </c>
      <c r="D14" s="27" t="s">
        <v>58</v>
      </c>
      <c r="E14" s="28">
        <v>7.75</v>
      </c>
      <c r="F14" s="28">
        <v>0</v>
      </c>
      <c r="G14" s="28">
        <v>7.75</v>
      </c>
      <c r="H14" s="28">
        <v>0</v>
      </c>
      <c r="I14" s="28"/>
      <c r="J14" s="28"/>
      <c r="K14" s="28"/>
      <c r="L14" s="28"/>
      <c r="M14" s="28"/>
      <c r="N14" s="28"/>
      <c r="O14" s="28"/>
      <c r="P14" s="29">
        <f>'[15]Mem. de cálc.'!H41</f>
        <v>0</v>
      </c>
      <c r="Q14" s="29"/>
      <c r="R14" s="29"/>
      <c r="S14" s="93"/>
      <c r="T14" s="30">
        <f t="shared" si="16"/>
        <v>7.75</v>
      </c>
      <c r="U14" s="30">
        <f t="shared" si="17"/>
        <v>7.75</v>
      </c>
      <c r="V14" s="85">
        <f t="shared" si="18"/>
        <v>0</v>
      </c>
      <c r="W14" s="31">
        <v>20.84</v>
      </c>
      <c r="X14" s="32">
        <f t="shared" si="0"/>
        <v>161.51</v>
      </c>
      <c r="Y14" s="32">
        <f t="shared" si="1"/>
        <v>0</v>
      </c>
      <c r="Z14" s="32">
        <f t="shared" si="2"/>
        <v>161.51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2">
        <f t="shared" si="9"/>
        <v>0</v>
      </c>
      <c r="AH14" s="32">
        <f t="shared" si="10"/>
        <v>0</v>
      </c>
      <c r="AI14" s="33">
        <f t="shared" si="11"/>
        <v>0</v>
      </c>
      <c r="AJ14" s="33">
        <f t="shared" si="12"/>
        <v>0</v>
      </c>
      <c r="AK14" s="33">
        <f t="shared" si="13"/>
        <v>0</v>
      </c>
      <c r="AL14" s="100">
        <f t="shared" si="14"/>
        <v>0</v>
      </c>
      <c r="AM14" s="32">
        <f>T14*W14</f>
        <v>161.51</v>
      </c>
      <c r="AN14" s="106">
        <f t="shared" si="19"/>
        <v>161.51</v>
      </c>
      <c r="AO14" s="83">
        <f t="shared" si="20"/>
        <v>0</v>
      </c>
      <c r="AP14" s="34">
        <f t="shared" si="15"/>
        <v>100</v>
      </c>
      <c r="AQ14" s="35"/>
      <c r="AR14" s="35"/>
      <c r="AS14" s="35"/>
      <c r="AT14" s="35"/>
      <c r="AU14" s="35"/>
      <c r="AV14" s="35"/>
    </row>
    <row r="15" spans="1:48" x14ac:dyDescent="0.25">
      <c r="A15" s="24" t="s">
        <v>59</v>
      </c>
      <c r="B15" s="25" t="s">
        <v>60</v>
      </c>
      <c r="C15" s="26" t="s">
        <v>61</v>
      </c>
      <c r="D15" s="27" t="s">
        <v>58</v>
      </c>
      <c r="E15" s="28">
        <v>335.1</v>
      </c>
      <c r="F15" s="28">
        <v>335.1</v>
      </c>
      <c r="G15" s="28">
        <v>0</v>
      </c>
      <c r="H15" s="28">
        <v>0</v>
      </c>
      <c r="I15" s="28"/>
      <c r="J15" s="28"/>
      <c r="K15" s="28"/>
      <c r="L15" s="28"/>
      <c r="M15" s="28"/>
      <c r="N15" s="28"/>
      <c r="O15" s="28"/>
      <c r="P15" s="29">
        <f>'[15]Mem. de cálc.'!H50</f>
        <v>0</v>
      </c>
      <c r="Q15" s="29"/>
      <c r="R15" s="29"/>
      <c r="S15" s="93"/>
      <c r="T15" s="30">
        <f t="shared" si="16"/>
        <v>335.1</v>
      </c>
      <c r="U15" s="30">
        <f t="shared" si="17"/>
        <v>335.1</v>
      </c>
      <c r="V15" s="85">
        <f t="shared" si="18"/>
        <v>0</v>
      </c>
      <c r="W15" s="31">
        <v>1.0900000000000001</v>
      </c>
      <c r="X15" s="32">
        <f t="shared" si="0"/>
        <v>365.26</v>
      </c>
      <c r="Y15" s="32">
        <f t="shared" si="1"/>
        <v>365.25900000000007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2">
        <f t="shared" si="9"/>
        <v>0</v>
      </c>
      <c r="AH15" s="32">
        <f t="shared" si="10"/>
        <v>0</v>
      </c>
      <c r="AI15" s="33">
        <f t="shared" si="11"/>
        <v>0</v>
      </c>
      <c r="AJ15" s="33">
        <f t="shared" si="12"/>
        <v>0</v>
      </c>
      <c r="AK15" s="33">
        <f t="shared" si="13"/>
        <v>0</v>
      </c>
      <c r="AL15" s="100">
        <f t="shared" si="14"/>
        <v>0</v>
      </c>
      <c r="AM15" s="32">
        <f>T15*W15</f>
        <v>365.25900000000007</v>
      </c>
      <c r="AN15" s="106">
        <f t="shared" si="19"/>
        <v>365.25900000000007</v>
      </c>
      <c r="AO15" s="83">
        <f t="shared" si="20"/>
        <v>9.9999999991950972E-4</v>
      </c>
      <c r="AP15" s="34">
        <f t="shared" si="15"/>
        <v>100</v>
      </c>
      <c r="AQ15" s="35"/>
      <c r="AR15" s="35"/>
      <c r="AS15" s="35"/>
      <c r="AT15" s="35"/>
      <c r="AU15" s="35"/>
      <c r="AV15" s="35"/>
    </row>
    <row r="16" spans="1:48" x14ac:dyDescent="0.25">
      <c r="A16" s="24" t="s">
        <v>62</v>
      </c>
      <c r="B16" s="25" t="s">
        <v>63</v>
      </c>
      <c r="C16" s="26" t="s">
        <v>64</v>
      </c>
      <c r="D16" s="27" t="s">
        <v>58</v>
      </c>
      <c r="E16" s="28">
        <v>407.77000000000004</v>
      </c>
      <c r="F16" s="28">
        <v>407.77</v>
      </c>
      <c r="G16" s="28">
        <v>0</v>
      </c>
      <c r="H16" s="28">
        <v>0</v>
      </c>
      <c r="I16" s="28"/>
      <c r="J16" s="28"/>
      <c r="K16" s="28"/>
      <c r="L16" s="28"/>
      <c r="M16" s="28"/>
      <c r="N16" s="28"/>
      <c r="O16" s="28"/>
      <c r="P16" s="29">
        <f>'[15]Mem. de cálc.'!H61</f>
        <v>0</v>
      </c>
      <c r="Q16" s="29"/>
      <c r="R16" s="29"/>
      <c r="S16" s="93"/>
      <c r="T16" s="30">
        <f t="shared" si="16"/>
        <v>407.77</v>
      </c>
      <c r="U16" s="30">
        <f t="shared" si="17"/>
        <v>407.77</v>
      </c>
      <c r="V16" s="85">
        <f t="shared" si="18"/>
        <v>0</v>
      </c>
      <c r="W16" s="31">
        <v>3.53</v>
      </c>
      <c r="X16" s="32">
        <f t="shared" si="0"/>
        <v>1439.43</v>
      </c>
      <c r="Y16" s="32">
        <f t="shared" si="1"/>
        <v>1439.4280999999999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2">
        <f t="shared" si="9"/>
        <v>0</v>
      </c>
      <c r="AH16" s="32">
        <f t="shared" si="10"/>
        <v>0</v>
      </c>
      <c r="AI16" s="33">
        <f t="shared" si="11"/>
        <v>0</v>
      </c>
      <c r="AJ16" s="33">
        <f t="shared" si="12"/>
        <v>0</v>
      </c>
      <c r="AK16" s="33">
        <f t="shared" si="13"/>
        <v>0</v>
      </c>
      <c r="AL16" s="100">
        <f t="shared" si="14"/>
        <v>0</v>
      </c>
      <c r="AM16" s="32">
        <f>T16*W16</f>
        <v>1439.4280999999999</v>
      </c>
      <c r="AN16" s="106">
        <f t="shared" si="19"/>
        <v>1439.4280999999999</v>
      </c>
      <c r="AO16" s="83">
        <f t="shared" si="20"/>
        <v>1.900000000205182E-3</v>
      </c>
      <c r="AP16" s="34">
        <f t="shared" si="15"/>
        <v>99.999999999999986</v>
      </c>
      <c r="AQ16" s="35"/>
      <c r="AR16" s="35"/>
      <c r="AS16" s="35"/>
      <c r="AT16" s="35"/>
      <c r="AU16" s="35"/>
      <c r="AV16" s="35"/>
    </row>
    <row r="17" spans="1:48" x14ac:dyDescent="0.25">
      <c r="A17" s="24" t="s">
        <v>65</v>
      </c>
      <c r="B17" s="25" t="s">
        <v>66</v>
      </c>
      <c r="C17" s="26" t="s">
        <v>67</v>
      </c>
      <c r="D17" s="27" t="s">
        <v>58</v>
      </c>
      <c r="E17" s="28">
        <v>91.17</v>
      </c>
      <c r="F17" s="28">
        <v>19.3</v>
      </c>
      <c r="G17" s="28">
        <v>71.87</v>
      </c>
      <c r="H17" s="28">
        <v>0</v>
      </c>
      <c r="I17" s="28"/>
      <c r="J17" s="28"/>
      <c r="K17" s="28"/>
      <c r="L17" s="28"/>
      <c r="M17" s="28"/>
      <c r="N17" s="28"/>
      <c r="O17" s="28"/>
      <c r="P17" s="29">
        <f>'[15]Mem. de cálc.'!H74</f>
        <v>0</v>
      </c>
      <c r="Q17" s="29"/>
      <c r="R17" s="29"/>
      <c r="S17" s="93"/>
      <c r="T17" s="30">
        <f t="shared" si="16"/>
        <v>91.17</v>
      </c>
      <c r="U17" s="30">
        <f t="shared" si="17"/>
        <v>91.17</v>
      </c>
      <c r="V17" s="85">
        <f t="shared" si="18"/>
        <v>0</v>
      </c>
      <c r="W17" s="31">
        <v>16.28</v>
      </c>
      <c r="X17" s="32">
        <f t="shared" si="0"/>
        <v>1484.25</v>
      </c>
      <c r="Y17" s="32">
        <f t="shared" si="1"/>
        <v>314.20400000000001</v>
      </c>
      <c r="Z17" s="32">
        <f t="shared" si="2"/>
        <v>1170.0436000000002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2">
        <f t="shared" si="9"/>
        <v>0</v>
      </c>
      <c r="AH17" s="32">
        <f t="shared" si="10"/>
        <v>0</v>
      </c>
      <c r="AI17" s="33">
        <f t="shared" si="11"/>
        <v>0</v>
      </c>
      <c r="AJ17" s="33">
        <f t="shared" si="12"/>
        <v>0</v>
      </c>
      <c r="AK17" s="33">
        <f t="shared" si="13"/>
        <v>0</v>
      </c>
      <c r="AL17" s="100">
        <f t="shared" si="14"/>
        <v>0</v>
      </c>
      <c r="AM17" s="32">
        <f>T17*W17</f>
        <v>1484.2476000000001</v>
      </c>
      <c r="AN17" s="106">
        <f t="shared" si="19"/>
        <v>1484.2476000000001</v>
      </c>
      <c r="AO17" s="83">
        <f t="shared" si="20"/>
        <v>2.3999999998522981E-3</v>
      </c>
      <c r="AP17" s="34">
        <f t="shared" si="15"/>
        <v>100</v>
      </c>
      <c r="AQ17" s="35"/>
      <c r="AR17" s="35"/>
      <c r="AS17" s="35"/>
      <c r="AT17" s="35"/>
      <c r="AU17" s="35"/>
      <c r="AV17" s="35"/>
    </row>
    <row r="18" spans="1:48" x14ac:dyDescent="0.25">
      <c r="A18" s="11"/>
      <c r="B18" s="36"/>
      <c r="C18" s="13" t="s">
        <v>68</v>
      </c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37"/>
      <c r="Q18" s="37"/>
      <c r="R18" s="37"/>
      <c r="S18" s="94"/>
      <c r="T18" s="39"/>
      <c r="U18" s="39"/>
      <c r="V18" s="39"/>
      <c r="W18" s="39"/>
      <c r="X18" s="40">
        <f t="shared" ref="X18" si="21">SUM(X12:X17)</f>
        <v>4202.42</v>
      </c>
      <c r="Y18" s="41">
        <f>SUM(Y12:Y17)</f>
        <v>2614.2181</v>
      </c>
      <c r="Z18" s="41">
        <f t="shared" ref="Z18:AM18" si="22">SUM(Z12:Z17)</f>
        <v>1589.0886</v>
      </c>
      <c r="AA18" s="41">
        <f t="shared" si="22"/>
        <v>0</v>
      </c>
      <c r="AB18" s="41">
        <f t="shared" si="22"/>
        <v>0</v>
      </c>
      <c r="AC18" s="41">
        <f t="shared" si="22"/>
        <v>0</v>
      </c>
      <c r="AD18" s="41">
        <f t="shared" si="22"/>
        <v>0</v>
      </c>
      <c r="AE18" s="41">
        <f t="shared" si="22"/>
        <v>0</v>
      </c>
      <c r="AF18" s="41">
        <f t="shared" si="22"/>
        <v>0</v>
      </c>
      <c r="AG18" s="41">
        <f t="shared" si="22"/>
        <v>0</v>
      </c>
      <c r="AH18" s="41">
        <f t="shared" si="22"/>
        <v>0</v>
      </c>
      <c r="AI18" s="41">
        <f t="shared" si="22"/>
        <v>0</v>
      </c>
      <c r="AJ18" s="41">
        <f t="shared" si="22"/>
        <v>0</v>
      </c>
      <c r="AK18" s="41">
        <f t="shared" si="22"/>
        <v>0</v>
      </c>
      <c r="AL18" s="101">
        <f t="shared" si="22"/>
        <v>0</v>
      </c>
      <c r="AM18" s="41">
        <f t="shared" si="22"/>
        <v>4202.4146999999994</v>
      </c>
      <c r="AN18" s="106">
        <f>SUBTOTAL(9,AN12:AN17)</f>
        <v>4202.4146999999994</v>
      </c>
      <c r="AO18" s="83">
        <f t="shared" si="20"/>
        <v>5.3000000007159542E-3</v>
      </c>
      <c r="AP18" s="34"/>
      <c r="AQ18" s="110">
        <f>AN18+AO18</f>
        <v>4202.42</v>
      </c>
      <c r="AR18" s="110">
        <f>X18</f>
        <v>4202.42</v>
      </c>
      <c r="AS18" s="23"/>
      <c r="AT18" s="23"/>
      <c r="AU18" s="23"/>
      <c r="AV18" s="23"/>
    </row>
    <row r="19" spans="1:48" x14ac:dyDescent="0.25">
      <c r="A19" s="42"/>
      <c r="B19" s="42"/>
      <c r="C19" s="43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  <c r="Q19" s="46"/>
      <c r="R19" s="46"/>
      <c r="S19" s="93"/>
      <c r="T19" s="30"/>
      <c r="U19" s="30"/>
      <c r="V19" s="47"/>
      <c r="W19" s="47"/>
      <c r="X19" s="48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49"/>
      <c r="AJ19" s="49"/>
      <c r="AK19" s="49"/>
      <c r="AL19" s="100"/>
      <c r="AM19" s="32"/>
      <c r="AN19" s="106"/>
      <c r="AO19" s="83">
        <f t="shared" si="20"/>
        <v>0</v>
      </c>
      <c r="AP19" s="34"/>
      <c r="AQ19" s="35"/>
      <c r="AR19" s="35"/>
      <c r="AS19" s="35"/>
      <c r="AT19" s="35"/>
      <c r="AU19" s="35"/>
      <c r="AV19" s="35"/>
    </row>
    <row r="20" spans="1:48" x14ac:dyDescent="0.25">
      <c r="A20" s="11"/>
      <c r="B20" s="11" t="s">
        <v>69</v>
      </c>
      <c r="C20" s="12" t="s">
        <v>70</v>
      </c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37"/>
      <c r="Q20" s="37"/>
      <c r="R20" s="37"/>
      <c r="S20" s="95"/>
      <c r="T20" s="39"/>
      <c r="U20" s="39"/>
      <c r="V20" s="39"/>
      <c r="W20" s="39"/>
      <c r="X20" s="50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51"/>
      <c r="AJ20" s="51"/>
      <c r="AK20" s="51"/>
      <c r="AL20" s="101"/>
      <c r="AM20" s="41"/>
      <c r="AN20" s="41"/>
      <c r="AO20" s="83">
        <f t="shared" si="20"/>
        <v>0</v>
      </c>
      <c r="AP20" s="34"/>
      <c r="AQ20" s="23"/>
      <c r="AR20" s="23"/>
      <c r="AS20" s="23"/>
      <c r="AT20" s="23"/>
      <c r="AU20" s="23"/>
      <c r="AV20" s="23"/>
    </row>
    <row r="21" spans="1:48" x14ac:dyDescent="0.25">
      <c r="A21" s="24" t="s">
        <v>71</v>
      </c>
      <c r="B21" s="52" t="s">
        <v>72</v>
      </c>
      <c r="C21" s="26" t="s">
        <v>73</v>
      </c>
      <c r="D21" s="27" t="s">
        <v>58</v>
      </c>
      <c r="E21" s="28">
        <v>8</v>
      </c>
      <c r="F21" s="28">
        <v>8</v>
      </c>
      <c r="G21" s="28">
        <v>0</v>
      </c>
      <c r="H21" s="28">
        <v>0</v>
      </c>
      <c r="I21" s="28"/>
      <c r="J21" s="28"/>
      <c r="K21" s="28"/>
      <c r="L21" s="28"/>
      <c r="M21" s="28"/>
      <c r="N21" s="28"/>
      <c r="O21" s="28"/>
      <c r="P21" s="29">
        <f>'[15]Mem. de cálc.'!H83</f>
        <v>0</v>
      </c>
      <c r="Q21" s="29"/>
      <c r="R21" s="29"/>
      <c r="S21" s="93"/>
      <c r="T21" s="30">
        <f t="shared" si="16"/>
        <v>8</v>
      </c>
      <c r="U21" s="30">
        <f t="shared" si="17"/>
        <v>8</v>
      </c>
      <c r="V21" s="85">
        <f>E21-U21</f>
        <v>0</v>
      </c>
      <c r="W21" s="31">
        <v>197.23</v>
      </c>
      <c r="X21" s="32">
        <f t="shared" ref="X21:X29" si="23">TRUNC(ROUND(E21*W21,2),2)</f>
        <v>1577.84</v>
      </c>
      <c r="Y21" s="32">
        <f t="shared" ref="Y21:Y29" si="24">F21*W21</f>
        <v>1577.84</v>
      </c>
      <c r="Z21" s="32">
        <f t="shared" ref="Z21:Z29" si="25">G21*W21</f>
        <v>0</v>
      </c>
      <c r="AA21" s="32">
        <f t="shared" ref="AA21:AA29" si="26">H21*W21</f>
        <v>0</v>
      </c>
      <c r="AB21" s="32">
        <f t="shared" ref="AB21:AB29" si="27">I21*W21</f>
        <v>0</v>
      </c>
      <c r="AC21" s="32">
        <f t="shared" ref="AC21:AC29" si="28">J21*W21</f>
        <v>0</v>
      </c>
      <c r="AD21" s="32">
        <f t="shared" ref="AD21:AD29" si="29">K21*W21</f>
        <v>0</v>
      </c>
      <c r="AE21" s="32">
        <f t="shared" ref="AE21:AE29" si="30">L21*W21</f>
        <v>0</v>
      </c>
      <c r="AF21" s="32">
        <f t="shared" ref="AF21:AF29" si="31">M21*W21</f>
        <v>0</v>
      </c>
      <c r="AG21" s="32">
        <f t="shared" ref="AG21:AG29" si="32">N21*W21</f>
        <v>0</v>
      </c>
      <c r="AH21" s="32">
        <f t="shared" ref="AH21:AH29" si="33">O21*W21</f>
        <v>0</v>
      </c>
      <c r="AI21" s="33">
        <f t="shared" ref="AI21:AI29" si="34">TRUNC(ROUND(P21*W21,2),2)</f>
        <v>0</v>
      </c>
      <c r="AJ21" s="33">
        <f t="shared" ref="AJ21:AJ29" si="35">Q21*W21</f>
        <v>0</v>
      </c>
      <c r="AK21" s="33">
        <f t="shared" ref="AK21:AK29" si="36">R21*W21</f>
        <v>0</v>
      </c>
      <c r="AL21" s="100">
        <f t="shared" ref="AL21:AL29" si="37">S21*W21</f>
        <v>0</v>
      </c>
      <c r="AM21" s="82">
        <f>X21</f>
        <v>1577.84</v>
      </c>
      <c r="AN21" s="106">
        <f t="shared" ref="AN21:AN28" si="38">AM21+AL21</f>
        <v>1577.84</v>
      </c>
      <c r="AO21" s="83">
        <f t="shared" si="20"/>
        <v>0</v>
      </c>
      <c r="AP21" s="34">
        <f t="shared" ref="AP21:AP29" si="39">(U21*100)/E21</f>
        <v>100</v>
      </c>
      <c r="AQ21" s="35"/>
      <c r="AR21" s="35"/>
      <c r="AS21" s="35"/>
      <c r="AT21" s="35"/>
      <c r="AU21" s="35"/>
      <c r="AV21" s="35"/>
    </row>
    <row r="22" spans="1:48" ht="28.5" x14ac:dyDescent="0.25">
      <c r="A22" s="24" t="s">
        <v>74</v>
      </c>
      <c r="B22" s="52" t="s">
        <v>75</v>
      </c>
      <c r="C22" s="26" t="s">
        <v>76</v>
      </c>
      <c r="D22" s="27" t="s">
        <v>58</v>
      </c>
      <c r="E22" s="28">
        <v>1238</v>
      </c>
      <c r="F22" s="28">
        <v>154.75</v>
      </c>
      <c r="G22" s="28">
        <v>154.75</v>
      </c>
      <c r="H22" s="28">
        <v>154.75</v>
      </c>
      <c r="I22" s="28">
        <v>154.75</v>
      </c>
      <c r="J22" s="28">
        <v>154.75</v>
      </c>
      <c r="K22" s="28">
        <v>154.75</v>
      </c>
      <c r="L22" s="28">
        <v>154.75</v>
      </c>
      <c r="M22" s="28">
        <v>154.75</v>
      </c>
      <c r="N22" s="28"/>
      <c r="O22" s="28"/>
      <c r="P22" s="29"/>
      <c r="Q22" s="29"/>
      <c r="R22" s="29"/>
      <c r="S22" s="93"/>
      <c r="T22" s="30">
        <f t="shared" si="16"/>
        <v>1238</v>
      </c>
      <c r="U22" s="30">
        <f t="shared" si="17"/>
        <v>1238</v>
      </c>
      <c r="V22" s="85">
        <f t="shared" ref="V22:V29" si="40">E22-U22</f>
        <v>0</v>
      </c>
      <c r="W22" s="31">
        <v>11.6</v>
      </c>
      <c r="X22" s="32">
        <f t="shared" si="23"/>
        <v>14360.8</v>
      </c>
      <c r="Y22" s="32">
        <f t="shared" si="24"/>
        <v>1795.1</v>
      </c>
      <c r="Z22" s="32">
        <f t="shared" si="25"/>
        <v>1795.1</v>
      </c>
      <c r="AA22" s="32">
        <f t="shared" si="26"/>
        <v>1795.1</v>
      </c>
      <c r="AB22" s="32">
        <f t="shared" si="27"/>
        <v>1795.1</v>
      </c>
      <c r="AC22" s="32">
        <f t="shared" si="28"/>
        <v>1795.1</v>
      </c>
      <c r="AD22" s="32">
        <f t="shared" si="29"/>
        <v>1795.1</v>
      </c>
      <c r="AE22" s="32">
        <f t="shared" si="30"/>
        <v>1795.1</v>
      </c>
      <c r="AF22" s="32">
        <f t="shared" si="31"/>
        <v>1795.1</v>
      </c>
      <c r="AG22" s="32">
        <f t="shared" si="32"/>
        <v>0</v>
      </c>
      <c r="AH22" s="32">
        <f t="shared" si="33"/>
        <v>0</v>
      </c>
      <c r="AI22" s="33">
        <f t="shared" si="34"/>
        <v>0</v>
      </c>
      <c r="AJ22" s="33">
        <f t="shared" si="35"/>
        <v>0</v>
      </c>
      <c r="AK22" s="33">
        <f t="shared" si="36"/>
        <v>0</v>
      </c>
      <c r="AL22" s="100">
        <f t="shared" si="37"/>
        <v>0</v>
      </c>
      <c r="AM22" s="32">
        <f t="shared" ref="AM22:AM29" si="41">T22*W22</f>
        <v>14360.8</v>
      </c>
      <c r="AN22" s="106">
        <f>AM22+AL22</f>
        <v>14360.8</v>
      </c>
      <c r="AO22" s="83">
        <f t="shared" si="20"/>
        <v>0</v>
      </c>
      <c r="AP22" s="34">
        <f t="shared" si="39"/>
        <v>100</v>
      </c>
      <c r="AQ22" s="35"/>
      <c r="AR22" s="35"/>
      <c r="AS22" s="35"/>
      <c r="AT22" s="35"/>
      <c r="AU22" s="35"/>
      <c r="AV22" s="35"/>
    </row>
    <row r="23" spans="1:48" ht="28.5" x14ac:dyDescent="0.25">
      <c r="A23" s="24" t="s">
        <v>77</v>
      </c>
      <c r="B23" s="52" t="s">
        <v>78</v>
      </c>
      <c r="C23" s="26" t="s">
        <v>79</v>
      </c>
      <c r="D23" s="27" t="s">
        <v>80</v>
      </c>
      <c r="E23" s="28">
        <v>96.2</v>
      </c>
      <c r="F23" s="28">
        <v>96.2</v>
      </c>
      <c r="G23" s="28">
        <v>0</v>
      </c>
      <c r="H23" s="28">
        <v>0</v>
      </c>
      <c r="I23" s="28"/>
      <c r="J23" s="28"/>
      <c r="K23" s="28"/>
      <c r="L23" s="28"/>
      <c r="M23" s="28"/>
      <c r="N23" s="28"/>
      <c r="O23" s="28"/>
      <c r="P23" s="29">
        <f>'[15]Mem. de cálc.'!H124</f>
        <v>0</v>
      </c>
      <c r="Q23" s="29"/>
      <c r="R23" s="29"/>
      <c r="S23" s="93"/>
      <c r="T23" s="30">
        <f t="shared" si="16"/>
        <v>96.2</v>
      </c>
      <c r="U23" s="30">
        <f t="shared" si="17"/>
        <v>96.2</v>
      </c>
      <c r="V23" s="85">
        <f t="shared" si="40"/>
        <v>0</v>
      </c>
      <c r="W23" s="31">
        <v>174.82</v>
      </c>
      <c r="X23" s="32">
        <f t="shared" si="23"/>
        <v>16817.68</v>
      </c>
      <c r="Y23" s="32">
        <f t="shared" si="24"/>
        <v>16817.684000000001</v>
      </c>
      <c r="Z23" s="32">
        <f t="shared" si="25"/>
        <v>0</v>
      </c>
      <c r="AA23" s="32">
        <f t="shared" si="26"/>
        <v>0</v>
      </c>
      <c r="AB23" s="32">
        <f t="shared" si="27"/>
        <v>0</v>
      </c>
      <c r="AC23" s="32">
        <f t="shared" si="28"/>
        <v>0</v>
      </c>
      <c r="AD23" s="32">
        <f t="shared" si="29"/>
        <v>0</v>
      </c>
      <c r="AE23" s="32">
        <f t="shared" si="30"/>
        <v>0</v>
      </c>
      <c r="AF23" s="32">
        <f t="shared" si="31"/>
        <v>0</v>
      </c>
      <c r="AG23" s="32">
        <f t="shared" si="32"/>
        <v>0</v>
      </c>
      <c r="AH23" s="32">
        <f t="shared" si="33"/>
        <v>0</v>
      </c>
      <c r="AI23" s="33">
        <f t="shared" si="34"/>
        <v>0</v>
      </c>
      <c r="AJ23" s="33">
        <f t="shared" si="35"/>
        <v>0</v>
      </c>
      <c r="AK23" s="33">
        <f t="shared" si="36"/>
        <v>0</v>
      </c>
      <c r="AL23" s="100">
        <f t="shared" si="37"/>
        <v>0</v>
      </c>
      <c r="AM23" s="32">
        <f t="shared" si="41"/>
        <v>16817.684000000001</v>
      </c>
      <c r="AN23" s="106">
        <f t="shared" si="38"/>
        <v>16817.684000000001</v>
      </c>
      <c r="AO23" s="83">
        <f t="shared" si="20"/>
        <v>-4.0000000008149073E-3</v>
      </c>
      <c r="AP23" s="34">
        <f t="shared" si="39"/>
        <v>100</v>
      </c>
      <c r="AQ23" s="35"/>
      <c r="AR23" s="35"/>
      <c r="AS23" s="35"/>
      <c r="AT23" s="35"/>
      <c r="AU23" s="35"/>
      <c r="AV23" s="35"/>
    </row>
    <row r="24" spans="1:48" ht="28.5" x14ac:dyDescent="0.25">
      <c r="A24" s="24" t="s">
        <v>81</v>
      </c>
      <c r="B24" s="52" t="s">
        <v>82</v>
      </c>
      <c r="C24" s="26" t="s">
        <v>83</v>
      </c>
      <c r="D24" s="27" t="s">
        <v>58</v>
      </c>
      <c r="E24" s="28">
        <v>10.9</v>
      </c>
      <c r="F24" s="28">
        <v>10.9</v>
      </c>
      <c r="G24" s="28">
        <v>0</v>
      </c>
      <c r="H24" s="28">
        <v>0</v>
      </c>
      <c r="I24" s="28"/>
      <c r="J24" s="28"/>
      <c r="K24" s="28"/>
      <c r="L24" s="28"/>
      <c r="M24" s="28"/>
      <c r="N24" s="28"/>
      <c r="O24" s="28"/>
      <c r="P24" s="29">
        <f>'[15]Mem. de cálc.'!H133</f>
        <v>0</v>
      </c>
      <c r="Q24" s="29"/>
      <c r="R24" s="29"/>
      <c r="S24" s="93"/>
      <c r="T24" s="30">
        <f t="shared" si="16"/>
        <v>10.9</v>
      </c>
      <c r="U24" s="30">
        <f t="shared" si="17"/>
        <v>10.9</v>
      </c>
      <c r="V24" s="85">
        <f t="shared" si="40"/>
        <v>0</v>
      </c>
      <c r="W24" s="31">
        <v>420.22</v>
      </c>
      <c r="X24" s="32">
        <f t="shared" si="23"/>
        <v>4580.3999999999996</v>
      </c>
      <c r="Y24" s="32">
        <f t="shared" si="24"/>
        <v>4580.3980000000001</v>
      </c>
      <c r="Z24" s="32">
        <f t="shared" si="25"/>
        <v>0</v>
      </c>
      <c r="AA24" s="32">
        <f t="shared" si="26"/>
        <v>0</v>
      </c>
      <c r="AB24" s="32">
        <f t="shared" si="27"/>
        <v>0</v>
      </c>
      <c r="AC24" s="32">
        <f t="shared" si="28"/>
        <v>0</v>
      </c>
      <c r="AD24" s="32">
        <f t="shared" si="29"/>
        <v>0</v>
      </c>
      <c r="AE24" s="32">
        <f t="shared" si="30"/>
        <v>0</v>
      </c>
      <c r="AF24" s="32">
        <f t="shared" si="31"/>
        <v>0</v>
      </c>
      <c r="AG24" s="32">
        <f t="shared" si="32"/>
        <v>0</v>
      </c>
      <c r="AH24" s="32">
        <f t="shared" si="33"/>
        <v>0</v>
      </c>
      <c r="AI24" s="33">
        <f t="shared" si="34"/>
        <v>0</v>
      </c>
      <c r="AJ24" s="33">
        <f t="shared" si="35"/>
        <v>0</v>
      </c>
      <c r="AK24" s="33">
        <f t="shared" si="36"/>
        <v>0</v>
      </c>
      <c r="AL24" s="100">
        <f t="shared" si="37"/>
        <v>0</v>
      </c>
      <c r="AM24" s="32">
        <f t="shared" si="41"/>
        <v>4580.3980000000001</v>
      </c>
      <c r="AN24" s="106">
        <f t="shared" si="38"/>
        <v>4580.3980000000001</v>
      </c>
      <c r="AO24" s="83">
        <f t="shared" si="20"/>
        <v>1.9999999994979589E-3</v>
      </c>
      <c r="AP24" s="34">
        <f t="shared" si="39"/>
        <v>100</v>
      </c>
      <c r="AQ24" s="35"/>
      <c r="AR24" s="35"/>
      <c r="AS24" s="35"/>
      <c r="AT24" s="35"/>
      <c r="AU24" s="35"/>
      <c r="AV24" s="35"/>
    </row>
    <row r="25" spans="1:48" ht="28.5" x14ac:dyDescent="0.25">
      <c r="A25" s="24" t="s">
        <v>84</v>
      </c>
      <c r="B25" s="52" t="s">
        <v>85</v>
      </c>
      <c r="C25" s="26" t="s">
        <v>86</v>
      </c>
      <c r="D25" s="27" t="s">
        <v>58</v>
      </c>
      <c r="E25" s="28">
        <v>10.9</v>
      </c>
      <c r="F25" s="28">
        <v>10.9</v>
      </c>
      <c r="G25" s="28">
        <v>0</v>
      </c>
      <c r="H25" s="28">
        <v>0</v>
      </c>
      <c r="I25" s="28"/>
      <c r="J25" s="28"/>
      <c r="K25" s="28"/>
      <c r="L25" s="28"/>
      <c r="M25" s="28"/>
      <c r="N25" s="28"/>
      <c r="O25" s="28"/>
      <c r="P25" s="29">
        <f>'[15]Mem. de cálc.'!H142</f>
        <v>0</v>
      </c>
      <c r="Q25" s="29"/>
      <c r="R25" s="29"/>
      <c r="S25" s="93"/>
      <c r="T25" s="30">
        <f t="shared" si="16"/>
        <v>10.9</v>
      </c>
      <c r="U25" s="30">
        <f t="shared" si="17"/>
        <v>10.9</v>
      </c>
      <c r="V25" s="85">
        <f t="shared" si="40"/>
        <v>0</v>
      </c>
      <c r="W25" s="31">
        <v>364.32</v>
      </c>
      <c r="X25" s="32">
        <f t="shared" si="23"/>
        <v>3971.09</v>
      </c>
      <c r="Y25" s="32">
        <f t="shared" si="24"/>
        <v>3971.0880000000002</v>
      </c>
      <c r="Z25" s="32">
        <f t="shared" si="25"/>
        <v>0</v>
      </c>
      <c r="AA25" s="32">
        <f t="shared" si="26"/>
        <v>0</v>
      </c>
      <c r="AB25" s="32">
        <f t="shared" si="27"/>
        <v>0</v>
      </c>
      <c r="AC25" s="32">
        <f t="shared" si="28"/>
        <v>0</v>
      </c>
      <c r="AD25" s="32">
        <f t="shared" si="29"/>
        <v>0</v>
      </c>
      <c r="AE25" s="32">
        <f t="shared" si="30"/>
        <v>0</v>
      </c>
      <c r="AF25" s="32">
        <f t="shared" si="31"/>
        <v>0</v>
      </c>
      <c r="AG25" s="32">
        <f t="shared" si="32"/>
        <v>0</v>
      </c>
      <c r="AH25" s="32">
        <f t="shared" si="33"/>
        <v>0</v>
      </c>
      <c r="AI25" s="33">
        <f t="shared" si="34"/>
        <v>0</v>
      </c>
      <c r="AJ25" s="33">
        <f t="shared" si="35"/>
        <v>0</v>
      </c>
      <c r="AK25" s="33">
        <f t="shared" si="36"/>
        <v>0</v>
      </c>
      <c r="AL25" s="100">
        <f t="shared" si="37"/>
        <v>0</v>
      </c>
      <c r="AM25" s="32">
        <f t="shared" si="41"/>
        <v>3971.0880000000002</v>
      </c>
      <c r="AN25" s="106">
        <f t="shared" si="38"/>
        <v>3971.0880000000002</v>
      </c>
      <c r="AO25" s="83">
        <f t="shared" si="20"/>
        <v>1.9999999999527063E-3</v>
      </c>
      <c r="AP25" s="34">
        <f t="shared" si="39"/>
        <v>100</v>
      </c>
      <c r="AQ25" s="35"/>
      <c r="AR25" s="35"/>
      <c r="AS25" s="35"/>
      <c r="AT25" s="35"/>
      <c r="AU25" s="35"/>
      <c r="AV25" s="35"/>
    </row>
    <row r="26" spans="1:48" ht="28.5" x14ac:dyDescent="0.25">
      <c r="A26" s="24" t="s">
        <v>87</v>
      </c>
      <c r="B26" s="52" t="s">
        <v>88</v>
      </c>
      <c r="C26" s="26" t="s">
        <v>89</v>
      </c>
      <c r="D26" s="27" t="s">
        <v>58</v>
      </c>
      <c r="E26" s="28">
        <v>18.149999999999999</v>
      </c>
      <c r="F26" s="28">
        <v>18.149999999999999</v>
      </c>
      <c r="G26" s="28">
        <v>0</v>
      </c>
      <c r="H26" s="28">
        <v>0</v>
      </c>
      <c r="I26" s="28"/>
      <c r="J26" s="28"/>
      <c r="K26" s="28"/>
      <c r="L26" s="28"/>
      <c r="M26" s="28"/>
      <c r="N26" s="28"/>
      <c r="O26" s="28"/>
      <c r="P26" s="29">
        <f>'[15]Mem. de cálc.'!H151</f>
        <v>0</v>
      </c>
      <c r="Q26" s="29"/>
      <c r="R26" s="29"/>
      <c r="S26" s="93"/>
      <c r="T26" s="30">
        <f t="shared" si="16"/>
        <v>18.149999999999999</v>
      </c>
      <c r="U26" s="30">
        <f t="shared" si="17"/>
        <v>18.149999999999999</v>
      </c>
      <c r="V26" s="85">
        <f t="shared" si="40"/>
        <v>0</v>
      </c>
      <c r="W26" s="31">
        <v>334.5</v>
      </c>
      <c r="X26" s="32">
        <f t="shared" si="23"/>
        <v>6071.18</v>
      </c>
      <c r="Y26" s="32">
        <f t="shared" si="24"/>
        <v>6071.1749999999993</v>
      </c>
      <c r="Z26" s="32">
        <f t="shared" si="25"/>
        <v>0</v>
      </c>
      <c r="AA26" s="32">
        <f t="shared" si="26"/>
        <v>0</v>
      </c>
      <c r="AB26" s="32">
        <f t="shared" si="27"/>
        <v>0</v>
      </c>
      <c r="AC26" s="32">
        <f t="shared" si="28"/>
        <v>0</v>
      </c>
      <c r="AD26" s="32">
        <f t="shared" si="29"/>
        <v>0</v>
      </c>
      <c r="AE26" s="32">
        <f t="shared" si="30"/>
        <v>0</v>
      </c>
      <c r="AF26" s="32">
        <f t="shared" si="31"/>
        <v>0</v>
      </c>
      <c r="AG26" s="32">
        <f t="shared" si="32"/>
        <v>0</v>
      </c>
      <c r="AH26" s="32">
        <f t="shared" si="33"/>
        <v>0</v>
      </c>
      <c r="AI26" s="33">
        <f t="shared" si="34"/>
        <v>0</v>
      </c>
      <c r="AJ26" s="33">
        <f t="shared" si="35"/>
        <v>0</v>
      </c>
      <c r="AK26" s="33">
        <f t="shared" si="36"/>
        <v>0</v>
      </c>
      <c r="AL26" s="100">
        <f t="shared" si="37"/>
        <v>0</v>
      </c>
      <c r="AM26" s="32">
        <f t="shared" si="41"/>
        <v>6071.1749999999993</v>
      </c>
      <c r="AN26" s="106">
        <f t="shared" si="38"/>
        <v>6071.1749999999993</v>
      </c>
      <c r="AO26" s="83">
        <f t="shared" si="20"/>
        <v>5.0000000010186341E-3</v>
      </c>
      <c r="AP26" s="34">
        <f t="shared" si="39"/>
        <v>100</v>
      </c>
      <c r="AQ26" s="35"/>
      <c r="AR26" s="35"/>
      <c r="AS26" s="35"/>
      <c r="AT26" s="35"/>
      <c r="AU26" s="35"/>
      <c r="AV26" s="35"/>
    </row>
    <row r="27" spans="1:48" ht="28.5" x14ac:dyDescent="0.25">
      <c r="A27" s="24" t="s">
        <v>90</v>
      </c>
      <c r="B27" s="52" t="s">
        <v>91</v>
      </c>
      <c r="C27" s="26" t="s">
        <v>92</v>
      </c>
      <c r="D27" s="27" t="s">
        <v>93</v>
      </c>
      <c r="E27" s="28">
        <v>1</v>
      </c>
      <c r="F27" s="28"/>
      <c r="G27" s="28">
        <v>1</v>
      </c>
      <c r="H27" s="28">
        <v>0</v>
      </c>
      <c r="I27" s="28"/>
      <c r="J27" s="28"/>
      <c r="K27" s="28"/>
      <c r="L27" s="28"/>
      <c r="M27" s="28"/>
      <c r="N27" s="28"/>
      <c r="O27" s="28"/>
      <c r="P27" s="29"/>
      <c r="Q27" s="29"/>
      <c r="R27" s="29"/>
      <c r="S27" s="93"/>
      <c r="T27" s="30">
        <f t="shared" si="16"/>
        <v>1</v>
      </c>
      <c r="U27" s="30">
        <f t="shared" si="17"/>
        <v>1</v>
      </c>
      <c r="V27" s="85">
        <f t="shared" si="40"/>
        <v>0</v>
      </c>
      <c r="W27" s="31">
        <v>11523.93</v>
      </c>
      <c r="X27" s="32">
        <f t="shared" si="23"/>
        <v>11523.93</v>
      </c>
      <c r="Y27" s="32">
        <f t="shared" si="24"/>
        <v>0</v>
      </c>
      <c r="Z27" s="32">
        <f t="shared" si="25"/>
        <v>11523.93</v>
      </c>
      <c r="AA27" s="32">
        <f t="shared" si="26"/>
        <v>0</v>
      </c>
      <c r="AB27" s="32">
        <f t="shared" si="27"/>
        <v>0</v>
      </c>
      <c r="AC27" s="32">
        <f t="shared" si="28"/>
        <v>0</v>
      </c>
      <c r="AD27" s="32">
        <f t="shared" si="29"/>
        <v>0</v>
      </c>
      <c r="AE27" s="32">
        <f t="shared" si="30"/>
        <v>0</v>
      </c>
      <c r="AF27" s="32">
        <f t="shared" si="31"/>
        <v>0</v>
      </c>
      <c r="AG27" s="32">
        <f t="shared" si="32"/>
        <v>0</v>
      </c>
      <c r="AH27" s="32">
        <f t="shared" si="33"/>
        <v>0</v>
      </c>
      <c r="AI27" s="33">
        <f t="shared" si="34"/>
        <v>0</v>
      </c>
      <c r="AJ27" s="33">
        <f t="shared" si="35"/>
        <v>0</v>
      </c>
      <c r="AK27" s="33">
        <f t="shared" si="36"/>
        <v>0</v>
      </c>
      <c r="AL27" s="100">
        <f t="shared" si="37"/>
        <v>0</v>
      </c>
      <c r="AM27" s="32">
        <f t="shared" si="41"/>
        <v>11523.93</v>
      </c>
      <c r="AN27" s="106">
        <f t="shared" si="38"/>
        <v>11523.93</v>
      </c>
      <c r="AO27" s="83">
        <f t="shared" si="20"/>
        <v>0</v>
      </c>
      <c r="AP27" s="34">
        <f t="shared" si="39"/>
        <v>100</v>
      </c>
      <c r="AQ27" s="35"/>
      <c r="AR27" s="35"/>
      <c r="AS27" s="35"/>
      <c r="AT27" s="35"/>
      <c r="AU27" s="35"/>
      <c r="AV27" s="35"/>
    </row>
    <row r="28" spans="1:48" ht="28.5" x14ac:dyDescent="0.25">
      <c r="A28" s="24" t="s">
        <v>94</v>
      </c>
      <c r="B28" s="52" t="s">
        <v>95</v>
      </c>
      <c r="C28" s="26" t="s">
        <v>96</v>
      </c>
      <c r="D28" s="27" t="s">
        <v>58</v>
      </c>
      <c r="E28" s="28">
        <v>12</v>
      </c>
      <c r="F28" s="28">
        <v>12</v>
      </c>
      <c r="G28" s="28">
        <v>0</v>
      </c>
      <c r="H28" s="28">
        <v>0</v>
      </c>
      <c r="I28" s="28"/>
      <c r="J28" s="28"/>
      <c r="K28" s="28"/>
      <c r="L28" s="28"/>
      <c r="M28" s="28"/>
      <c r="N28" s="28"/>
      <c r="O28" s="28"/>
      <c r="P28" s="29">
        <f>'[15]Mem. de cálc.'!H169</f>
        <v>0</v>
      </c>
      <c r="Q28" s="29"/>
      <c r="R28" s="29"/>
      <c r="S28" s="93"/>
      <c r="T28" s="30">
        <f t="shared" si="16"/>
        <v>12</v>
      </c>
      <c r="U28" s="30">
        <f t="shared" si="17"/>
        <v>12</v>
      </c>
      <c r="V28" s="85">
        <f t="shared" si="40"/>
        <v>0</v>
      </c>
      <c r="W28" s="31">
        <v>111.5</v>
      </c>
      <c r="X28" s="32">
        <f t="shared" si="23"/>
        <v>1338</v>
      </c>
      <c r="Y28" s="32">
        <f t="shared" si="24"/>
        <v>1338</v>
      </c>
      <c r="Z28" s="32">
        <f t="shared" si="25"/>
        <v>0</v>
      </c>
      <c r="AA28" s="32">
        <f t="shared" si="26"/>
        <v>0</v>
      </c>
      <c r="AB28" s="32">
        <f t="shared" si="27"/>
        <v>0</v>
      </c>
      <c r="AC28" s="32">
        <f t="shared" si="28"/>
        <v>0</v>
      </c>
      <c r="AD28" s="32">
        <f t="shared" si="29"/>
        <v>0</v>
      </c>
      <c r="AE28" s="32">
        <f t="shared" si="30"/>
        <v>0</v>
      </c>
      <c r="AF28" s="32">
        <f t="shared" si="31"/>
        <v>0</v>
      </c>
      <c r="AG28" s="32">
        <f t="shared" si="32"/>
        <v>0</v>
      </c>
      <c r="AH28" s="32">
        <f t="shared" si="33"/>
        <v>0</v>
      </c>
      <c r="AI28" s="33">
        <f t="shared" si="34"/>
        <v>0</v>
      </c>
      <c r="AJ28" s="33">
        <f t="shared" si="35"/>
        <v>0</v>
      </c>
      <c r="AK28" s="33">
        <f t="shared" si="36"/>
        <v>0</v>
      </c>
      <c r="AL28" s="100">
        <f t="shared" si="37"/>
        <v>0</v>
      </c>
      <c r="AM28" s="32">
        <f t="shared" si="41"/>
        <v>1338</v>
      </c>
      <c r="AN28" s="106">
        <f t="shared" si="38"/>
        <v>1338</v>
      </c>
      <c r="AO28" s="83">
        <f t="shared" si="20"/>
        <v>0</v>
      </c>
      <c r="AP28" s="34">
        <f t="shared" si="39"/>
        <v>100</v>
      </c>
      <c r="AQ28" s="35"/>
      <c r="AR28" s="35"/>
      <c r="AS28" s="35"/>
      <c r="AT28" s="35"/>
      <c r="AU28" s="35"/>
      <c r="AV28" s="35"/>
    </row>
    <row r="29" spans="1:48" ht="28.5" x14ac:dyDescent="0.25">
      <c r="A29" s="24" t="s">
        <v>97</v>
      </c>
      <c r="B29" s="52" t="s">
        <v>98</v>
      </c>
      <c r="C29" s="26" t="s">
        <v>99</v>
      </c>
      <c r="D29" s="27" t="s">
        <v>58</v>
      </c>
      <c r="E29" s="28">
        <v>6</v>
      </c>
      <c r="F29" s="28">
        <v>6</v>
      </c>
      <c r="G29" s="28">
        <v>0</v>
      </c>
      <c r="H29" s="28">
        <v>0</v>
      </c>
      <c r="I29" s="28"/>
      <c r="J29" s="28"/>
      <c r="K29" s="28"/>
      <c r="L29" s="28"/>
      <c r="M29" s="28"/>
      <c r="N29" s="28"/>
      <c r="O29" s="28"/>
      <c r="P29" s="29">
        <f>'[15]Mem. de cálc.'!H178</f>
        <v>0</v>
      </c>
      <c r="Q29" s="29"/>
      <c r="R29" s="29"/>
      <c r="S29" s="93"/>
      <c r="T29" s="30">
        <f t="shared" si="16"/>
        <v>6</v>
      </c>
      <c r="U29" s="30">
        <f t="shared" si="17"/>
        <v>6</v>
      </c>
      <c r="V29" s="85">
        <f t="shared" si="40"/>
        <v>0</v>
      </c>
      <c r="W29" s="31">
        <v>154.63</v>
      </c>
      <c r="X29" s="32">
        <f t="shared" si="23"/>
        <v>927.78</v>
      </c>
      <c r="Y29" s="32">
        <f t="shared" si="24"/>
        <v>927.78</v>
      </c>
      <c r="Z29" s="32">
        <f t="shared" si="25"/>
        <v>0</v>
      </c>
      <c r="AA29" s="32">
        <f t="shared" si="26"/>
        <v>0</v>
      </c>
      <c r="AB29" s="32">
        <f t="shared" si="27"/>
        <v>0</v>
      </c>
      <c r="AC29" s="32">
        <f t="shared" si="28"/>
        <v>0</v>
      </c>
      <c r="AD29" s="32">
        <f t="shared" si="29"/>
        <v>0</v>
      </c>
      <c r="AE29" s="32">
        <f t="shared" si="30"/>
        <v>0</v>
      </c>
      <c r="AF29" s="32">
        <f t="shared" si="31"/>
        <v>0</v>
      </c>
      <c r="AG29" s="32">
        <f t="shared" si="32"/>
        <v>0</v>
      </c>
      <c r="AH29" s="32">
        <f t="shared" si="33"/>
        <v>0</v>
      </c>
      <c r="AI29" s="33">
        <f t="shared" si="34"/>
        <v>0</v>
      </c>
      <c r="AJ29" s="33">
        <f t="shared" si="35"/>
        <v>0</v>
      </c>
      <c r="AK29" s="33">
        <f t="shared" si="36"/>
        <v>0</v>
      </c>
      <c r="AL29" s="100">
        <f t="shared" si="37"/>
        <v>0</v>
      </c>
      <c r="AM29" s="32">
        <f t="shared" si="41"/>
        <v>927.78</v>
      </c>
      <c r="AN29" s="106">
        <f>AM29+AL29</f>
        <v>927.78</v>
      </c>
      <c r="AO29" s="83">
        <f t="shared" si="20"/>
        <v>0</v>
      </c>
      <c r="AP29" s="34">
        <f t="shared" si="39"/>
        <v>100</v>
      </c>
      <c r="AQ29" s="35"/>
      <c r="AR29" s="35"/>
      <c r="AS29" s="35"/>
      <c r="AT29" s="35"/>
      <c r="AU29" s="35"/>
      <c r="AV29" s="35"/>
    </row>
    <row r="30" spans="1:48" x14ac:dyDescent="0.25">
      <c r="A30" s="11"/>
      <c r="B30" s="36"/>
      <c r="C30" s="13" t="s">
        <v>100</v>
      </c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37"/>
      <c r="Q30" s="37"/>
      <c r="R30" s="37"/>
      <c r="S30" s="95"/>
      <c r="T30" s="39"/>
      <c r="U30" s="39"/>
      <c r="V30" s="39"/>
      <c r="W30" s="39"/>
      <c r="X30" s="40">
        <f t="shared" ref="X30" si="42">SUM(X21:X29)</f>
        <v>61168.7</v>
      </c>
      <c r="Y30" s="41">
        <f>SUM(Y21:Y29)</f>
        <v>37079.065000000002</v>
      </c>
      <c r="Z30" s="41">
        <f t="shared" ref="Z30:AM30" si="43">SUM(Z21:Z29)</f>
        <v>13319.03</v>
      </c>
      <c r="AA30" s="41">
        <f t="shared" si="43"/>
        <v>1795.1</v>
      </c>
      <c r="AB30" s="41">
        <f t="shared" si="43"/>
        <v>1795.1</v>
      </c>
      <c r="AC30" s="41">
        <f t="shared" si="43"/>
        <v>1795.1</v>
      </c>
      <c r="AD30" s="41">
        <f t="shared" si="43"/>
        <v>1795.1</v>
      </c>
      <c r="AE30" s="41">
        <f t="shared" si="43"/>
        <v>1795.1</v>
      </c>
      <c r="AF30" s="41">
        <f t="shared" si="43"/>
        <v>1795.1</v>
      </c>
      <c r="AG30" s="41">
        <f t="shared" si="43"/>
        <v>0</v>
      </c>
      <c r="AH30" s="41">
        <f t="shared" si="43"/>
        <v>0</v>
      </c>
      <c r="AI30" s="41">
        <f t="shared" si="43"/>
        <v>0</v>
      </c>
      <c r="AJ30" s="41">
        <f t="shared" si="43"/>
        <v>0</v>
      </c>
      <c r="AK30" s="41">
        <f t="shared" si="43"/>
        <v>0</v>
      </c>
      <c r="AL30" s="101">
        <f t="shared" si="43"/>
        <v>0</v>
      </c>
      <c r="AM30" s="41">
        <f t="shared" si="43"/>
        <v>61168.695</v>
      </c>
      <c r="AN30" s="106">
        <f>SUBTOTAL(9,AN21:AN29)</f>
        <v>61168.695</v>
      </c>
      <c r="AO30" s="83">
        <f t="shared" si="20"/>
        <v>4.9999999973806553E-3</v>
      </c>
      <c r="AP30" s="34"/>
      <c r="AQ30" s="110">
        <f>AN30+AO30</f>
        <v>61168.7</v>
      </c>
      <c r="AR30" s="110">
        <f>X30</f>
        <v>61168.7</v>
      </c>
      <c r="AS30" s="23"/>
      <c r="AT30" s="23"/>
      <c r="AU30" s="23"/>
      <c r="AV30" s="23"/>
    </row>
    <row r="31" spans="1:48" x14ac:dyDescent="0.25">
      <c r="A31" s="24"/>
      <c r="B31" s="52"/>
      <c r="C31" s="26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9"/>
      <c r="Q31" s="29"/>
      <c r="R31" s="29"/>
      <c r="S31" s="93"/>
      <c r="T31" s="30">
        <f t="shared" si="16"/>
        <v>0</v>
      </c>
      <c r="U31" s="30">
        <f t="shared" si="17"/>
        <v>0</v>
      </c>
      <c r="V31" s="85"/>
      <c r="W31" s="53"/>
      <c r="X31" s="48">
        <f>TRUNC(E31*W31,2)</f>
        <v>0</v>
      </c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54">
        <f>TRUNC(P31*W31,2)</f>
        <v>0</v>
      </c>
      <c r="AJ31" s="33"/>
      <c r="AK31" s="54"/>
      <c r="AL31" s="100"/>
      <c r="AM31" s="32"/>
      <c r="AN31" s="106"/>
      <c r="AO31" s="83">
        <f t="shared" si="20"/>
        <v>0</v>
      </c>
      <c r="AP31" s="34"/>
      <c r="AQ31" s="35"/>
      <c r="AR31" s="35"/>
      <c r="AS31" s="35"/>
      <c r="AT31" s="35"/>
      <c r="AU31" s="35"/>
      <c r="AV31" s="35"/>
    </row>
    <row r="32" spans="1:48" x14ac:dyDescent="0.25">
      <c r="A32" s="11"/>
      <c r="B32" s="11" t="s">
        <v>101</v>
      </c>
      <c r="C32" s="12" t="s">
        <v>102</v>
      </c>
      <c r="D32" s="1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37"/>
      <c r="Q32" s="37"/>
      <c r="R32" s="37"/>
      <c r="S32" s="94"/>
      <c r="T32" s="39"/>
      <c r="U32" s="39"/>
      <c r="V32" s="39"/>
      <c r="W32" s="39"/>
      <c r="X32" s="50">
        <f>TRUNC(E32*W32,2)</f>
        <v>0</v>
      </c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51">
        <f>TRUNC(P32*W32,2)</f>
        <v>0</v>
      </c>
      <c r="AJ32" s="40"/>
      <c r="AK32" s="51"/>
      <c r="AL32" s="101"/>
      <c r="AM32" s="41"/>
      <c r="AN32" s="106"/>
      <c r="AO32" s="83">
        <f t="shared" si="20"/>
        <v>0</v>
      </c>
      <c r="AP32" s="34"/>
      <c r="AQ32" s="23"/>
      <c r="AR32" s="23"/>
      <c r="AS32" s="23"/>
      <c r="AT32" s="23"/>
      <c r="AU32" s="23"/>
      <c r="AV32" s="23"/>
    </row>
    <row r="33" spans="1:48" x14ac:dyDescent="0.25">
      <c r="A33" s="24" t="s">
        <v>103</v>
      </c>
      <c r="B33" s="52" t="s">
        <v>104</v>
      </c>
      <c r="C33" s="26" t="s">
        <v>105</v>
      </c>
      <c r="D33" s="27" t="s">
        <v>51</v>
      </c>
      <c r="E33" s="28">
        <v>112.21599999999999</v>
      </c>
      <c r="F33" s="28">
        <v>35.4</v>
      </c>
      <c r="G33" s="28">
        <v>58.31</v>
      </c>
      <c r="H33" s="28">
        <v>14.89</v>
      </c>
      <c r="I33" s="28"/>
      <c r="J33" s="28"/>
      <c r="K33" s="28"/>
      <c r="L33" s="28"/>
      <c r="M33" s="28"/>
      <c r="N33" s="28"/>
      <c r="O33" s="28"/>
      <c r="P33" s="29">
        <f>'[15]Mem. de cálc.'!H206</f>
        <v>0</v>
      </c>
      <c r="Q33" s="29"/>
      <c r="R33" s="29"/>
      <c r="S33" s="93"/>
      <c r="T33" s="30">
        <f>E33-V33</f>
        <v>112.20399999999999</v>
      </c>
      <c r="U33" s="30">
        <f t="shared" si="17"/>
        <v>112.20399999999999</v>
      </c>
      <c r="V33" s="85">
        <v>1.2E-2</v>
      </c>
      <c r="W33" s="31">
        <v>38.99</v>
      </c>
      <c r="X33" s="32">
        <f>TRUNC(ROUND(E33*W33,2),2)</f>
        <v>4375.3</v>
      </c>
      <c r="Y33" s="32">
        <f>F33*W33</f>
        <v>1380.2460000000001</v>
      </c>
      <c r="Z33" s="32">
        <f>G33*W33</f>
        <v>2273.5069000000003</v>
      </c>
      <c r="AA33" s="32">
        <f>H33*W33</f>
        <v>580.56110000000001</v>
      </c>
      <c r="AB33" s="32">
        <f>I33*W33</f>
        <v>0</v>
      </c>
      <c r="AC33" s="32">
        <f>J33*W33</f>
        <v>0</v>
      </c>
      <c r="AD33" s="32">
        <f>K33*W33</f>
        <v>0</v>
      </c>
      <c r="AE33" s="32">
        <f>L33*W33</f>
        <v>0</v>
      </c>
      <c r="AF33" s="32">
        <f>M33*W33</f>
        <v>0</v>
      </c>
      <c r="AG33" s="32">
        <f>N33*W33</f>
        <v>0</v>
      </c>
      <c r="AH33" s="32">
        <f>O33*W33</f>
        <v>0</v>
      </c>
      <c r="AI33" s="33">
        <f>TRUNC(ROUND(P33*W33,2),2)</f>
        <v>0</v>
      </c>
      <c r="AJ33" s="33">
        <f>Q33*W33</f>
        <v>0</v>
      </c>
      <c r="AK33" s="33">
        <f>R33*W33</f>
        <v>0</v>
      </c>
      <c r="AL33" s="100">
        <f>S33*W33</f>
        <v>0</v>
      </c>
      <c r="AM33" s="32">
        <f>T33*W33</f>
        <v>4374.8339599999999</v>
      </c>
      <c r="AN33" s="106">
        <f t="shared" ref="AN33:AN36" si="44">AM33+AL33</f>
        <v>4374.8339599999999</v>
      </c>
      <c r="AO33" s="83">
        <f t="shared" si="20"/>
        <v>0.46604000000024826</v>
      </c>
      <c r="AP33" s="34">
        <f>(U33*100)/E33</f>
        <v>99.989306337777151</v>
      </c>
      <c r="AQ33" s="35"/>
      <c r="AR33" s="35"/>
      <c r="AS33" s="35"/>
      <c r="AT33" s="35"/>
      <c r="AU33" s="35"/>
      <c r="AV33" s="35"/>
    </row>
    <row r="34" spans="1:48" x14ac:dyDescent="0.25">
      <c r="A34" s="24" t="s">
        <v>106</v>
      </c>
      <c r="B34" s="52" t="s">
        <v>107</v>
      </c>
      <c r="C34" s="26" t="s">
        <v>108</v>
      </c>
      <c r="D34" s="27" t="s">
        <v>51</v>
      </c>
      <c r="E34" s="28">
        <v>99.756</v>
      </c>
      <c r="F34" s="28"/>
      <c r="G34" s="28">
        <v>31.7</v>
      </c>
      <c r="H34" s="28">
        <v>68.05</v>
      </c>
      <c r="I34" s="28"/>
      <c r="J34" s="28"/>
      <c r="K34" s="28"/>
      <c r="L34" s="28"/>
      <c r="M34" s="28"/>
      <c r="N34" s="28"/>
      <c r="O34" s="28"/>
      <c r="P34" s="29">
        <f>'[15]Mem. de cálc.'!H220</f>
        <v>0</v>
      </c>
      <c r="Q34" s="29"/>
      <c r="R34" s="29"/>
      <c r="S34" s="93"/>
      <c r="T34" s="30">
        <f t="shared" si="16"/>
        <v>99.75</v>
      </c>
      <c r="U34" s="30">
        <f t="shared" si="17"/>
        <v>99.75</v>
      </c>
      <c r="V34" s="85">
        <f t="shared" ref="V34:V36" si="45">E34-U34</f>
        <v>6.0000000000002274E-3</v>
      </c>
      <c r="W34" s="31">
        <v>49.39</v>
      </c>
      <c r="X34" s="32">
        <f>TRUNC(ROUND(E34*W34,2),2)</f>
        <v>4926.95</v>
      </c>
      <c r="Y34" s="32">
        <f>F34*W34</f>
        <v>0</v>
      </c>
      <c r="Z34" s="32">
        <f>G34*W34</f>
        <v>1565.663</v>
      </c>
      <c r="AA34" s="32">
        <f>H34*W34</f>
        <v>3360.9894999999997</v>
      </c>
      <c r="AB34" s="32">
        <f>I34*W34</f>
        <v>0</v>
      </c>
      <c r="AC34" s="32">
        <f>J34*W34</f>
        <v>0</v>
      </c>
      <c r="AD34" s="32">
        <f>K34*W34</f>
        <v>0</v>
      </c>
      <c r="AE34" s="32">
        <f>L34*W34</f>
        <v>0</v>
      </c>
      <c r="AF34" s="32">
        <f>M34*W34</f>
        <v>0</v>
      </c>
      <c r="AG34" s="32">
        <f>N34*W34</f>
        <v>0</v>
      </c>
      <c r="AH34" s="32">
        <f>O34*W34</f>
        <v>0</v>
      </c>
      <c r="AI34" s="33">
        <f>TRUNC(ROUND(P34*W34,2),2)</f>
        <v>0</v>
      </c>
      <c r="AJ34" s="33">
        <f>Q34*W34</f>
        <v>0</v>
      </c>
      <c r="AK34" s="33">
        <f>R34*W34</f>
        <v>0</v>
      </c>
      <c r="AL34" s="100">
        <f>S34*W34</f>
        <v>0</v>
      </c>
      <c r="AM34" s="32">
        <f>T34*W34</f>
        <v>4926.6525000000001</v>
      </c>
      <c r="AN34" s="106">
        <f t="shared" si="44"/>
        <v>4926.6525000000001</v>
      </c>
      <c r="AO34" s="83">
        <f t="shared" si="20"/>
        <v>0.29749999999967258</v>
      </c>
      <c r="AP34" s="34">
        <f>(U34*100)/E34</f>
        <v>99.99398532419103</v>
      </c>
      <c r="AQ34" s="35"/>
      <c r="AR34" s="35"/>
      <c r="AS34" s="35"/>
      <c r="AT34" s="35"/>
      <c r="AU34" s="35"/>
      <c r="AV34" s="35"/>
    </row>
    <row r="35" spans="1:48" ht="28.5" x14ac:dyDescent="0.25">
      <c r="A35" s="24" t="s">
        <v>109</v>
      </c>
      <c r="B35" s="52" t="s">
        <v>110</v>
      </c>
      <c r="C35" s="26" t="s">
        <v>111</v>
      </c>
      <c r="D35" s="27" t="s">
        <v>51</v>
      </c>
      <c r="E35" s="28">
        <v>83.775000000000006</v>
      </c>
      <c r="F35" s="28"/>
      <c r="G35" s="28">
        <v>83.78</v>
      </c>
      <c r="H35" s="28">
        <v>0</v>
      </c>
      <c r="I35" s="28"/>
      <c r="J35" s="28"/>
      <c r="K35" s="28"/>
      <c r="L35" s="28"/>
      <c r="M35" s="28"/>
      <c r="N35" s="28"/>
      <c r="O35" s="28"/>
      <c r="P35" s="29">
        <f>'[15]Mem. de cálc.'!H229</f>
        <v>0</v>
      </c>
      <c r="Q35" s="29"/>
      <c r="R35" s="29"/>
      <c r="S35" s="93"/>
      <c r="T35" s="30">
        <f t="shared" si="16"/>
        <v>83.78</v>
      </c>
      <c r="U35" s="30">
        <f t="shared" si="17"/>
        <v>83.78</v>
      </c>
      <c r="V35" s="85">
        <f t="shared" si="45"/>
        <v>-4.9999999999954525E-3</v>
      </c>
      <c r="W35" s="31">
        <v>99.56</v>
      </c>
      <c r="X35" s="32">
        <f>TRUNC(ROUND(E35*W35,2),2)</f>
        <v>8340.64</v>
      </c>
      <c r="Y35" s="32">
        <f>F35*W35</f>
        <v>0</v>
      </c>
      <c r="Z35" s="32">
        <f>G35*W35</f>
        <v>8341.1368000000002</v>
      </c>
      <c r="AA35" s="32">
        <f>H35*W35</f>
        <v>0</v>
      </c>
      <c r="AB35" s="32">
        <f>I35*W35</f>
        <v>0</v>
      </c>
      <c r="AC35" s="32">
        <f>J35*W35</f>
        <v>0</v>
      </c>
      <c r="AD35" s="32">
        <f>K35*W35</f>
        <v>0</v>
      </c>
      <c r="AE35" s="32">
        <f>L35*W35</f>
        <v>0</v>
      </c>
      <c r="AF35" s="32">
        <f>M35*W35</f>
        <v>0</v>
      </c>
      <c r="AG35" s="32">
        <f>N35*W35</f>
        <v>0</v>
      </c>
      <c r="AH35" s="32">
        <f>O35*W35</f>
        <v>0</v>
      </c>
      <c r="AI35" s="33">
        <f>TRUNC(ROUND(P35*W35,2),2)</f>
        <v>0</v>
      </c>
      <c r="AJ35" s="33">
        <f>Q35*W35</f>
        <v>0</v>
      </c>
      <c r="AK35" s="33">
        <f>R35*W35</f>
        <v>0</v>
      </c>
      <c r="AL35" s="100">
        <f>S35*W35</f>
        <v>0</v>
      </c>
      <c r="AM35" s="32">
        <f>X35</f>
        <v>8340.64</v>
      </c>
      <c r="AN35" s="106">
        <f t="shared" si="44"/>
        <v>8340.64</v>
      </c>
      <c r="AO35" s="83">
        <f t="shared" si="20"/>
        <v>0</v>
      </c>
      <c r="AP35" s="34">
        <f>(U35*100)/E35</f>
        <v>100.00596836765143</v>
      </c>
      <c r="AQ35" s="55"/>
      <c r="AR35" s="55"/>
      <c r="AS35" s="55"/>
      <c r="AT35" s="55"/>
      <c r="AU35" s="55"/>
      <c r="AV35" s="55"/>
    </row>
    <row r="36" spans="1:48" ht="28.5" x14ac:dyDescent="0.25">
      <c r="A36" s="24" t="s">
        <v>112</v>
      </c>
      <c r="B36" s="52" t="s">
        <v>113</v>
      </c>
      <c r="C36" s="26" t="s">
        <v>114</v>
      </c>
      <c r="D36" s="27" t="s">
        <v>51</v>
      </c>
      <c r="E36" s="28">
        <v>33.420159999999996</v>
      </c>
      <c r="F36" s="28">
        <v>10.3</v>
      </c>
      <c r="G36" s="28"/>
      <c r="H36" s="28">
        <v>8.1199999999999992</v>
      </c>
      <c r="I36" s="28"/>
      <c r="J36" s="28"/>
      <c r="K36" s="28"/>
      <c r="L36" s="28"/>
      <c r="M36" s="28"/>
      <c r="N36" s="28">
        <v>5.87</v>
      </c>
      <c r="O36" s="28"/>
      <c r="P36" s="56">
        <f>'[15]Mem. de cálc.'!H251</f>
        <v>6</v>
      </c>
      <c r="Q36" s="56"/>
      <c r="R36" s="56"/>
      <c r="S36" s="96"/>
      <c r="T36" s="30">
        <f t="shared" si="16"/>
        <v>30.290000000000003</v>
      </c>
      <c r="U36" s="30">
        <f t="shared" si="17"/>
        <v>30.290000000000003</v>
      </c>
      <c r="V36" s="85">
        <f t="shared" si="45"/>
        <v>3.1301599999999929</v>
      </c>
      <c r="W36" s="31">
        <v>63.21</v>
      </c>
      <c r="X36" s="32">
        <f>TRUNC(ROUND(E36*W36,2),2)</f>
        <v>2112.4899999999998</v>
      </c>
      <c r="Y36" s="32">
        <f>F36*W36</f>
        <v>651.0630000000001</v>
      </c>
      <c r="Z36" s="32">
        <f>G36*W36</f>
        <v>0</v>
      </c>
      <c r="AA36" s="32">
        <f>H36*W36</f>
        <v>513.26519999999994</v>
      </c>
      <c r="AB36" s="32">
        <f>I36*W36</f>
        <v>0</v>
      </c>
      <c r="AC36" s="32">
        <f>J36*W36</f>
        <v>0</v>
      </c>
      <c r="AD36" s="32">
        <f>K36*W36</f>
        <v>0</v>
      </c>
      <c r="AE36" s="32">
        <f>L36*W36</f>
        <v>0</v>
      </c>
      <c r="AF36" s="32">
        <f>M36*W36</f>
        <v>0</v>
      </c>
      <c r="AG36" s="32">
        <f>N36*W36</f>
        <v>371.04270000000002</v>
      </c>
      <c r="AH36" s="32">
        <f>O36*W36</f>
        <v>0</v>
      </c>
      <c r="AI36" s="33">
        <f>TRUNC(ROUND(P36*W36,2),2)</f>
        <v>379.26</v>
      </c>
      <c r="AJ36" s="33">
        <f>Q36*W36</f>
        <v>0</v>
      </c>
      <c r="AK36" s="33">
        <f>R36*W36</f>
        <v>0</v>
      </c>
      <c r="AL36" s="100">
        <f>S36*W36</f>
        <v>0</v>
      </c>
      <c r="AM36" s="32">
        <f>T36*W36</f>
        <v>1914.6309000000001</v>
      </c>
      <c r="AN36" s="106">
        <f t="shared" si="44"/>
        <v>1914.6309000000001</v>
      </c>
      <c r="AO36" s="83">
        <f>X36-AN36</f>
        <v>197.85909999999967</v>
      </c>
      <c r="AP36" s="34">
        <f>(U36*100)/E36</f>
        <v>90.633916773588183</v>
      </c>
      <c r="AQ36" s="57"/>
      <c r="AR36" s="57"/>
      <c r="AS36" s="57"/>
      <c r="AT36" s="57"/>
      <c r="AU36" s="57"/>
      <c r="AV36" s="57"/>
    </row>
    <row r="37" spans="1:48" x14ac:dyDescent="0.25">
      <c r="A37" s="11"/>
      <c r="B37" s="36"/>
      <c r="C37" s="13" t="s">
        <v>115</v>
      </c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37"/>
      <c r="Q37" s="37"/>
      <c r="R37" s="37"/>
      <c r="S37" s="94"/>
      <c r="T37" s="38">
        <f t="shared" si="16"/>
        <v>0</v>
      </c>
      <c r="U37" s="38">
        <f t="shared" si="17"/>
        <v>0</v>
      </c>
      <c r="V37" s="39"/>
      <c r="W37" s="39"/>
      <c r="X37" s="40">
        <f>SUM(X31:X36)</f>
        <v>19755.379999999997</v>
      </c>
      <c r="Y37" s="41">
        <f>SUM(Y33:Y36)</f>
        <v>2031.3090000000002</v>
      </c>
      <c r="Z37" s="41">
        <f t="shared" ref="Z37:AM37" si="46">SUM(Z33:Z36)</f>
        <v>12180.306700000001</v>
      </c>
      <c r="AA37" s="41">
        <f t="shared" si="46"/>
        <v>4454.8157999999994</v>
      </c>
      <c r="AB37" s="41">
        <f t="shared" si="46"/>
        <v>0</v>
      </c>
      <c r="AC37" s="41">
        <f t="shared" si="46"/>
        <v>0</v>
      </c>
      <c r="AD37" s="41">
        <f t="shared" si="46"/>
        <v>0</v>
      </c>
      <c r="AE37" s="41">
        <f t="shared" si="46"/>
        <v>0</v>
      </c>
      <c r="AF37" s="41">
        <f t="shared" si="46"/>
        <v>0</v>
      </c>
      <c r="AG37" s="41">
        <f t="shared" si="46"/>
        <v>371.04270000000002</v>
      </c>
      <c r="AH37" s="41">
        <f t="shared" si="46"/>
        <v>0</v>
      </c>
      <c r="AI37" s="41">
        <f t="shared" si="46"/>
        <v>379.26</v>
      </c>
      <c r="AJ37" s="41">
        <f t="shared" si="46"/>
        <v>0</v>
      </c>
      <c r="AK37" s="41">
        <f t="shared" si="46"/>
        <v>0</v>
      </c>
      <c r="AL37" s="101">
        <f t="shared" si="46"/>
        <v>0</v>
      </c>
      <c r="AM37" s="41">
        <f t="shared" si="46"/>
        <v>19556.75736</v>
      </c>
      <c r="AN37" s="106">
        <f>SUBTOTAL(9,AN33:AN36)</f>
        <v>19556.75736</v>
      </c>
      <c r="AO37" s="83">
        <f>X37-AN37</f>
        <v>198.62263999999777</v>
      </c>
      <c r="AP37" s="34"/>
      <c r="AQ37" s="110">
        <f>AN37+AO37</f>
        <v>19755.379999999997</v>
      </c>
      <c r="AR37" s="110">
        <f>X37</f>
        <v>19755.379999999997</v>
      </c>
      <c r="AS37" s="23"/>
      <c r="AT37" s="23"/>
      <c r="AU37" s="23"/>
      <c r="AV37" s="23"/>
    </row>
    <row r="38" spans="1:48" x14ac:dyDescent="0.25">
      <c r="A38" s="58"/>
      <c r="B38" s="59"/>
      <c r="C38" s="60"/>
      <c r="D38" s="60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62"/>
      <c r="R38" s="62"/>
      <c r="S38" s="96"/>
      <c r="T38" s="30">
        <f t="shared" si="16"/>
        <v>0</v>
      </c>
      <c r="U38" s="30">
        <f t="shared" si="17"/>
        <v>0</v>
      </c>
      <c r="V38" s="63"/>
      <c r="W38" s="63"/>
      <c r="X38" s="64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64"/>
      <c r="AJ38" s="33"/>
      <c r="AK38" s="64"/>
      <c r="AL38" s="100"/>
      <c r="AM38" s="32"/>
      <c r="AN38" s="106"/>
      <c r="AO38" s="83">
        <f t="shared" si="20"/>
        <v>0</v>
      </c>
      <c r="AP38" s="34"/>
      <c r="AQ38" s="65"/>
      <c r="AR38" s="65"/>
      <c r="AS38" s="65"/>
      <c r="AT38" s="65"/>
      <c r="AU38" s="65"/>
      <c r="AV38" s="65"/>
    </row>
    <row r="39" spans="1:48" x14ac:dyDescent="0.25">
      <c r="A39" s="11"/>
      <c r="B39" s="11" t="s">
        <v>116</v>
      </c>
      <c r="C39" s="12" t="s">
        <v>117</v>
      </c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37"/>
      <c r="Q39" s="37"/>
      <c r="R39" s="37"/>
      <c r="S39" s="94"/>
      <c r="T39" s="39"/>
      <c r="U39" s="39"/>
      <c r="V39" s="39"/>
      <c r="W39" s="39"/>
      <c r="X39" s="5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51"/>
      <c r="AJ39" s="40"/>
      <c r="AK39" s="51"/>
      <c r="AL39" s="101"/>
      <c r="AM39" s="41"/>
      <c r="AN39" s="106"/>
      <c r="AO39" s="83">
        <f t="shared" si="20"/>
        <v>0</v>
      </c>
      <c r="AP39" s="34"/>
      <c r="AQ39" s="23"/>
      <c r="AR39" s="23"/>
      <c r="AS39" s="23"/>
      <c r="AT39" s="23"/>
      <c r="AU39" s="23"/>
      <c r="AV39" s="23"/>
    </row>
    <row r="40" spans="1:48" x14ac:dyDescent="0.25">
      <c r="A40" s="24" t="s">
        <v>118</v>
      </c>
      <c r="B40" s="52" t="s">
        <v>119</v>
      </c>
      <c r="C40" s="26" t="s">
        <v>120</v>
      </c>
      <c r="D40" s="27" t="s">
        <v>51</v>
      </c>
      <c r="E40" s="28">
        <v>24.560000000000002</v>
      </c>
      <c r="F40" s="28"/>
      <c r="G40" s="28">
        <v>4.26</v>
      </c>
      <c r="H40" s="28">
        <v>16.7</v>
      </c>
      <c r="I40" s="28"/>
      <c r="J40" s="28"/>
      <c r="K40" s="28">
        <v>3.6</v>
      </c>
      <c r="L40" s="28"/>
      <c r="M40" s="28"/>
      <c r="N40" s="28"/>
      <c r="O40" s="28"/>
      <c r="P40" s="29">
        <f>'[15]Mem. de cálc.'!H269</f>
        <v>0</v>
      </c>
      <c r="Q40" s="29"/>
      <c r="R40" s="29"/>
      <c r="S40" s="93"/>
      <c r="T40" s="30">
        <f t="shared" si="16"/>
        <v>24.560000000000002</v>
      </c>
      <c r="U40" s="30">
        <f t="shared" si="17"/>
        <v>24.560000000000002</v>
      </c>
      <c r="V40" s="85">
        <f t="shared" ref="V40:V47" si="47">E40-U40</f>
        <v>0</v>
      </c>
      <c r="W40" s="31">
        <v>493.92</v>
      </c>
      <c r="X40" s="32">
        <f>E40*W40</f>
        <v>12130.675200000001</v>
      </c>
      <c r="Y40" s="32">
        <f t="shared" ref="Y40:Y47" si="48">F40*W40</f>
        <v>0</v>
      </c>
      <c r="Z40" s="32">
        <f t="shared" ref="Z40:Z47" si="49">G40*W40</f>
        <v>2104.0992000000001</v>
      </c>
      <c r="AA40" s="32">
        <f t="shared" ref="AA40:AA47" si="50">H40*W40</f>
        <v>8248.4639999999999</v>
      </c>
      <c r="AB40" s="32">
        <f t="shared" ref="AB40:AB47" si="51">I40*W40</f>
        <v>0</v>
      </c>
      <c r="AC40" s="32">
        <f t="shared" ref="AC40:AC47" si="52">J40*W40</f>
        <v>0</v>
      </c>
      <c r="AD40" s="32">
        <f t="shared" ref="AD40:AD47" si="53">K40*W40</f>
        <v>1778.1120000000001</v>
      </c>
      <c r="AE40" s="32">
        <f t="shared" ref="AE40:AE47" si="54">L40*W40</f>
        <v>0</v>
      </c>
      <c r="AF40" s="32">
        <f t="shared" ref="AF40:AF47" si="55">M40*W40</f>
        <v>0</v>
      </c>
      <c r="AG40" s="32">
        <f t="shared" ref="AG40:AG47" si="56">N40*W40</f>
        <v>0</v>
      </c>
      <c r="AH40" s="32">
        <f t="shared" ref="AH40:AH47" si="57">O40*W40</f>
        <v>0</v>
      </c>
      <c r="AI40" s="33">
        <f t="shared" ref="AI40:AI47" si="58">TRUNC(ROUND(P40*W40,2),2)</f>
        <v>0</v>
      </c>
      <c r="AJ40" s="33">
        <f t="shared" ref="AJ40:AJ47" si="59">Q40*W40</f>
        <v>0</v>
      </c>
      <c r="AK40" s="33">
        <f t="shared" ref="AK40:AK47" si="60">R40*W40</f>
        <v>0</v>
      </c>
      <c r="AL40" s="100">
        <f t="shared" ref="AL40:AL47" si="61">S40*W40</f>
        <v>0</v>
      </c>
      <c r="AM40" s="32">
        <v>12130.08</v>
      </c>
      <c r="AN40" s="106">
        <f t="shared" ref="AN40:AN47" si="62">AM40+AL40</f>
        <v>12130.08</v>
      </c>
      <c r="AO40" s="83">
        <f t="shared" si="20"/>
        <v>0.5952000000015687</v>
      </c>
      <c r="AP40" s="34">
        <f t="shared" ref="AP40:AP47" si="63">(U40*100)/E40</f>
        <v>99.999999999999986</v>
      </c>
      <c r="AQ40" s="57"/>
      <c r="AR40" s="57"/>
      <c r="AS40" s="57"/>
      <c r="AT40" s="57"/>
      <c r="AU40" s="57"/>
      <c r="AV40" s="57"/>
    </row>
    <row r="41" spans="1:48" x14ac:dyDescent="0.25">
      <c r="A41" s="24" t="s">
        <v>121</v>
      </c>
      <c r="B41" s="52" t="s">
        <v>122</v>
      </c>
      <c r="C41" s="26" t="s">
        <v>123</v>
      </c>
      <c r="D41" s="27" t="s">
        <v>51</v>
      </c>
      <c r="E41" s="28">
        <v>7.8259999999999996</v>
      </c>
      <c r="F41" s="28"/>
      <c r="G41" s="28">
        <v>7.83</v>
      </c>
      <c r="H41" s="28">
        <v>0</v>
      </c>
      <c r="I41" s="28"/>
      <c r="J41" s="28"/>
      <c r="K41" s="28"/>
      <c r="L41" s="28"/>
      <c r="M41" s="28"/>
      <c r="N41" s="28"/>
      <c r="O41" s="28"/>
      <c r="P41" s="29">
        <f>'[15]Mem. de cálc.'!H281</f>
        <v>0</v>
      </c>
      <c r="Q41" s="29"/>
      <c r="R41" s="29"/>
      <c r="S41" s="93"/>
      <c r="T41" s="30">
        <f t="shared" si="16"/>
        <v>7.83</v>
      </c>
      <c r="U41" s="30">
        <f t="shared" si="17"/>
        <v>7.83</v>
      </c>
      <c r="V41" s="85">
        <f t="shared" si="47"/>
        <v>-4.0000000000004476E-3</v>
      </c>
      <c r="W41" s="31">
        <v>479.44</v>
      </c>
      <c r="X41" s="32">
        <f t="shared" ref="X41:X47" si="64">TRUNC(ROUND(E41*W41,2),2)</f>
        <v>3752.1</v>
      </c>
      <c r="Y41" s="32">
        <f t="shared" si="48"/>
        <v>0</v>
      </c>
      <c r="Z41" s="32">
        <f t="shared" si="49"/>
        <v>3754.0151999999998</v>
      </c>
      <c r="AA41" s="32">
        <f t="shared" si="50"/>
        <v>0</v>
      </c>
      <c r="AB41" s="32">
        <f t="shared" si="51"/>
        <v>0</v>
      </c>
      <c r="AC41" s="32">
        <f t="shared" si="52"/>
        <v>0</v>
      </c>
      <c r="AD41" s="32">
        <f t="shared" si="53"/>
        <v>0</v>
      </c>
      <c r="AE41" s="32">
        <f t="shared" si="54"/>
        <v>0</v>
      </c>
      <c r="AF41" s="32">
        <f t="shared" si="55"/>
        <v>0</v>
      </c>
      <c r="AG41" s="32">
        <f t="shared" si="56"/>
        <v>0</v>
      </c>
      <c r="AH41" s="32">
        <f t="shared" si="57"/>
        <v>0</v>
      </c>
      <c r="AI41" s="33">
        <f t="shared" si="58"/>
        <v>0</v>
      </c>
      <c r="AJ41" s="33">
        <f t="shared" si="59"/>
        <v>0</v>
      </c>
      <c r="AK41" s="33">
        <f t="shared" si="60"/>
        <v>0</v>
      </c>
      <c r="AL41" s="100">
        <f t="shared" si="61"/>
        <v>0</v>
      </c>
      <c r="AM41" s="32">
        <f>X41</f>
        <v>3752.1</v>
      </c>
      <c r="AN41" s="106">
        <f t="shared" si="62"/>
        <v>3752.1</v>
      </c>
      <c r="AO41" s="83">
        <f t="shared" si="20"/>
        <v>0</v>
      </c>
      <c r="AP41" s="34">
        <f t="shared" si="63"/>
        <v>100.05111167901866</v>
      </c>
      <c r="AQ41" s="35"/>
      <c r="AR41" s="35"/>
      <c r="AS41" s="35"/>
      <c r="AT41" s="35"/>
      <c r="AU41" s="35"/>
      <c r="AV41" s="35"/>
    </row>
    <row r="42" spans="1:48" ht="28.5" x14ac:dyDescent="0.25">
      <c r="A42" s="24" t="s">
        <v>124</v>
      </c>
      <c r="B42" s="52" t="s">
        <v>125</v>
      </c>
      <c r="C42" s="26" t="s">
        <v>126</v>
      </c>
      <c r="D42" s="27" t="s">
        <v>51</v>
      </c>
      <c r="E42" s="28">
        <v>2.2637500000000004</v>
      </c>
      <c r="F42" s="28"/>
      <c r="G42" s="28">
        <v>0.99</v>
      </c>
      <c r="H42" s="28">
        <v>1.27</v>
      </c>
      <c r="I42" s="28"/>
      <c r="J42" s="28"/>
      <c r="K42" s="28"/>
      <c r="L42" s="28"/>
      <c r="M42" s="28"/>
      <c r="N42" s="28"/>
      <c r="O42" s="28"/>
      <c r="P42" s="29">
        <f>'[15]Mem. de cálc.'!H304</f>
        <v>0</v>
      </c>
      <c r="Q42" s="29"/>
      <c r="R42" s="29"/>
      <c r="S42" s="93"/>
      <c r="T42" s="30">
        <f t="shared" si="16"/>
        <v>2.2599999999999998</v>
      </c>
      <c r="U42" s="30">
        <f t="shared" si="17"/>
        <v>2.2599999999999998</v>
      </c>
      <c r="V42" s="85">
        <f t="shared" si="47"/>
        <v>3.7500000000005862E-3</v>
      </c>
      <c r="W42" s="31">
        <v>509.2</v>
      </c>
      <c r="X42" s="32">
        <f t="shared" si="64"/>
        <v>1152.7</v>
      </c>
      <c r="Y42" s="32">
        <f t="shared" si="48"/>
        <v>0</v>
      </c>
      <c r="Z42" s="32">
        <f t="shared" si="49"/>
        <v>504.108</v>
      </c>
      <c r="AA42" s="32">
        <f t="shared" si="50"/>
        <v>646.68399999999997</v>
      </c>
      <c r="AB42" s="32">
        <f t="shared" si="51"/>
        <v>0</v>
      </c>
      <c r="AC42" s="32">
        <f t="shared" si="52"/>
        <v>0</v>
      </c>
      <c r="AD42" s="32">
        <f t="shared" si="53"/>
        <v>0</v>
      </c>
      <c r="AE42" s="32">
        <f t="shared" si="54"/>
        <v>0</v>
      </c>
      <c r="AF42" s="32">
        <f t="shared" si="55"/>
        <v>0</v>
      </c>
      <c r="AG42" s="32">
        <f t="shared" si="56"/>
        <v>0</v>
      </c>
      <c r="AH42" s="32">
        <f t="shared" si="57"/>
        <v>0</v>
      </c>
      <c r="AI42" s="33">
        <f t="shared" si="58"/>
        <v>0</v>
      </c>
      <c r="AJ42" s="33">
        <f t="shared" si="59"/>
        <v>0</v>
      </c>
      <c r="AK42" s="33">
        <f t="shared" si="60"/>
        <v>0</v>
      </c>
      <c r="AL42" s="100">
        <f t="shared" si="61"/>
        <v>0</v>
      </c>
      <c r="AM42" s="32">
        <f>X42</f>
        <v>1152.7</v>
      </c>
      <c r="AN42" s="106">
        <f t="shared" si="62"/>
        <v>1152.7</v>
      </c>
      <c r="AO42" s="83">
        <f>X42-AN42</f>
        <v>0</v>
      </c>
      <c r="AP42" s="34">
        <f t="shared" si="63"/>
        <v>99.834345665378208</v>
      </c>
      <c r="AQ42" s="35"/>
      <c r="AR42" s="35"/>
      <c r="AS42" s="35"/>
      <c r="AT42" s="35"/>
      <c r="AU42" s="35"/>
      <c r="AV42" s="35"/>
    </row>
    <row r="43" spans="1:48" x14ac:dyDescent="0.25">
      <c r="A43" s="24" t="s">
        <v>127</v>
      </c>
      <c r="B43" s="52" t="s">
        <v>128</v>
      </c>
      <c r="C43" s="26" t="s">
        <v>129</v>
      </c>
      <c r="D43" s="27" t="s">
        <v>130</v>
      </c>
      <c r="E43" s="28">
        <v>786.95</v>
      </c>
      <c r="F43" s="28"/>
      <c r="G43" s="28">
        <v>259.64999999999998</v>
      </c>
      <c r="H43" s="28">
        <v>527.298</v>
      </c>
      <c r="I43" s="28"/>
      <c r="J43" s="28"/>
      <c r="K43" s="28"/>
      <c r="L43" s="28"/>
      <c r="M43" s="28"/>
      <c r="N43" s="28"/>
      <c r="O43" s="28"/>
      <c r="P43" s="29">
        <f>'[15]Mem. de cálc.'!H324</f>
        <v>0</v>
      </c>
      <c r="Q43" s="29"/>
      <c r="R43" s="29"/>
      <c r="S43" s="93"/>
      <c r="T43" s="30">
        <f t="shared" si="16"/>
        <v>786.94799999999998</v>
      </c>
      <c r="U43" s="30">
        <f t="shared" si="17"/>
        <v>786.94799999999998</v>
      </c>
      <c r="V43" s="85">
        <f t="shared" si="47"/>
        <v>2.0000000000663931E-3</v>
      </c>
      <c r="W43" s="31">
        <v>7.34</v>
      </c>
      <c r="X43" s="32">
        <f t="shared" si="64"/>
        <v>5776.21</v>
      </c>
      <c r="Y43" s="32">
        <f t="shared" si="48"/>
        <v>0</v>
      </c>
      <c r="Z43" s="32">
        <f t="shared" si="49"/>
        <v>1905.8309999999999</v>
      </c>
      <c r="AA43" s="32">
        <f t="shared" si="50"/>
        <v>3870.3673199999998</v>
      </c>
      <c r="AB43" s="32">
        <f t="shared" si="51"/>
        <v>0</v>
      </c>
      <c r="AC43" s="32">
        <f t="shared" si="52"/>
        <v>0</v>
      </c>
      <c r="AD43" s="32">
        <f t="shared" si="53"/>
        <v>0</v>
      </c>
      <c r="AE43" s="32">
        <f t="shared" si="54"/>
        <v>0</v>
      </c>
      <c r="AF43" s="32">
        <f t="shared" si="55"/>
        <v>0</v>
      </c>
      <c r="AG43" s="32">
        <f t="shared" si="56"/>
        <v>0</v>
      </c>
      <c r="AH43" s="32">
        <f t="shared" si="57"/>
        <v>0</v>
      </c>
      <c r="AI43" s="33">
        <f t="shared" si="58"/>
        <v>0</v>
      </c>
      <c r="AJ43" s="33">
        <f t="shared" si="59"/>
        <v>0</v>
      </c>
      <c r="AK43" s="33">
        <f t="shared" si="60"/>
        <v>0</v>
      </c>
      <c r="AL43" s="100">
        <f t="shared" si="61"/>
        <v>0</v>
      </c>
      <c r="AM43" s="32">
        <v>5776.21</v>
      </c>
      <c r="AN43" s="106">
        <f t="shared" si="62"/>
        <v>5776.21</v>
      </c>
      <c r="AO43" s="83">
        <f t="shared" si="20"/>
        <v>0</v>
      </c>
      <c r="AP43" s="34">
        <f t="shared" si="63"/>
        <v>99.999745854247408</v>
      </c>
      <c r="AQ43" s="35"/>
      <c r="AR43" s="35"/>
      <c r="AS43" s="35"/>
      <c r="AT43" s="35"/>
      <c r="AU43" s="35"/>
      <c r="AV43" s="35"/>
    </row>
    <row r="44" spans="1:48" x14ac:dyDescent="0.25">
      <c r="A44" s="24" t="s">
        <v>131</v>
      </c>
      <c r="B44" s="52" t="s">
        <v>132</v>
      </c>
      <c r="C44" s="26" t="s">
        <v>133</v>
      </c>
      <c r="D44" s="27" t="s">
        <v>130</v>
      </c>
      <c r="E44" s="28">
        <v>743.7399999999999</v>
      </c>
      <c r="F44" s="28"/>
      <c r="G44" s="28">
        <v>519.94000000000005</v>
      </c>
      <c r="H44" s="28">
        <v>223.8</v>
      </c>
      <c r="I44" s="28"/>
      <c r="J44" s="28"/>
      <c r="K44" s="28"/>
      <c r="L44" s="28"/>
      <c r="M44" s="28"/>
      <c r="N44" s="28"/>
      <c r="O44" s="28"/>
      <c r="P44" s="29">
        <f>'[15]Mem. de cálc.'!H341</f>
        <v>0</v>
      </c>
      <c r="Q44" s="29"/>
      <c r="R44" s="29"/>
      <c r="S44" s="93"/>
      <c r="T44" s="30">
        <f t="shared" si="16"/>
        <v>743.74</v>
      </c>
      <c r="U44" s="30">
        <f t="shared" si="17"/>
        <v>743.74</v>
      </c>
      <c r="V44" s="85">
        <f t="shared" si="47"/>
        <v>0</v>
      </c>
      <c r="W44" s="31">
        <v>7.66</v>
      </c>
      <c r="X44" s="32">
        <f t="shared" si="64"/>
        <v>5697.05</v>
      </c>
      <c r="Y44" s="32">
        <f t="shared" si="48"/>
        <v>0</v>
      </c>
      <c r="Z44" s="32">
        <f t="shared" si="49"/>
        <v>3982.7404000000006</v>
      </c>
      <c r="AA44" s="32">
        <f t="shared" si="50"/>
        <v>1714.3080000000002</v>
      </c>
      <c r="AB44" s="32">
        <f t="shared" si="51"/>
        <v>0</v>
      </c>
      <c r="AC44" s="32">
        <f t="shared" si="52"/>
        <v>0</v>
      </c>
      <c r="AD44" s="32">
        <f t="shared" si="53"/>
        <v>0</v>
      </c>
      <c r="AE44" s="32">
        <f t="shared" si="54"/>
        <v>0</v>
      </c>
      <c r="AF44" s="32">
        <f t="shared" si="55"/>
        <v>0</v>
      </c>
      <c r="AG44" s="32">
        <f t="shared" si="56"/>
        <v>0</v>
      </c>
      <c r="AH44" s="32">
        <f t="shared" si="57"/>
        <v>0</v>
      </c>
      <c r="AI44" s="33">
        <f t="shared" si="58"/>
        <v>0</v>
      </c>
      <c r="AJ44" s="33">
        <f t="shared" si="59"/>
        <v>0</v>
      </c>
      <c r="AK44" s="33">
        <f t="shared" si="60"/>
        <v>0</v>
      </c>
      <c r="AL44" s="100">
        <f t="shared" si="61"/>
        <v>0</v>
      </c>
      <c r="AM44" s="32">
        <f>T44*W44</f>
        <v>5697.0484000000006</v>
      </c>
      <c r="AN44" s="106">
        <f>AM44+AL44</f>
        <v>5697.0484000000006</v>
      </c>
      <c r="AO44" s="83">
        <f t="shared" si="20"/>
        <v>1.5999999995983671E-3</v>
      </c>
      <c r="AP44" s="34">
        <f t="shared" si="63"/>
        <v>100.00000000000001</v>
      </c>
      <c r="AQ44" s="35"/>
      <c r="AR44" s="35"/>
      <c r="AS44" s="35"/>
      <c r="AT44" s="35"/>
      <c r="AU44" s="35"/>
      <c r="AV44" s="35"/>
    </row>
    <row r="45" spans="1:48" x14ac:dyDescent="0.25">
      <c r="A45" s="24" t="s">
        <v>134</v>
      </c>
      <c r="B45" s="52" t="s">
        <v>135</v>
      </c>
      <c r="C45" s="26" t="s">
        <v>136</v>
      </c>
      <c r="D45" s="27" t="s">
        <v>130</v>
      </c>
      <c r="E45" s="28">
        <v>340.51</v>
      </c>
      <c r="F45" s="28"/>
      <c r="G45" s="28">
        <v>210.51</v>
      </c>
      <c r="H45" s="28">
        <v>130</v>
      </c>
      <c r="I45" s="28"/>
      <c r="J45" s="28"/>
      <c r="K45" s="28"/>
      <c r="L45" s="28"/>
      <c r="M45" s="28"/>
      <c r="N45" s="28"/>
      <c r="O45" s="28"/>
      <c r="P45" s="29">
        <f>'[15]Mem. de cálc.'!H360</f>
        <v>0</v>
      </c>
      <c r="Q45" s="29"/>
      <c r="R45" s="29"/>
      <c r="S45" s="93"/>
      <c r="T45" s="30">
        <f t="shared" si="16"/>
        <v>340.51</v>
      </c>
      <c r="U45" s="30">
        <f t="shared" si="17"/>
        <v>340.51</v>
      </c>
      <c r="V45" s="85">
        <f t="shared" si="47"/>
        <v>0</v>
      </c>
      <c r="W45" s="31">
        <v>7.3</v>
      </c>
      <c r="X45" s="32">
        <f t="shared" si="64"/>
        <v>2485.7199999999998</v>
      </c>
      <c r="Y45" s="32">
        <f t="shared" si="48"/>
        <v>0</v>
      </c>
      <c r="Z45" s="32">
        <f t="shared" si="49"/>
        <v>1536.723</v>
      </c>
      <c r="AA45" s="32">
        <f t="shared" si="50"/>
        <v>949</v>
      </c>
      <c r="AB45" s="32">
        <f t="shared" si="51"/>
        <v>0</v>
      </c>
      <c r="AC45" s="32">
        <f t="shared" si="52"/>
        <v>0</v>
      </c>
      <c r="AD45" s="32">
        <f t="shared" si="53"/>
        <v>0</v>
      </c>
      <c r="AE45" s="32">
        <f t="shared" si="54"/>
        <v>0</v>
      </c>
      <c r="AF45" s="32">
        <f t="shared" si="55"/>
        <v>0</v>
      </c>
      <c r="AG45" s="32">
        <f t="shared" si="56"/>
        <v>0</v>
      </c>
      <c r="AH45" s="32">
        <f t="shared" si="57"/>
        <v>0</v>
      </c>
      <c r="AI45" s="33">
        <f t="shared" si="58"/>
        <v>0</v>
      </c>
      <c r="AJ45" s="33">
        <f t="shared" si="59"/>
        <v>0</v>
      </c>
      <c r="AK45" s="33">
        <f t="shared" si="60"/>
        <v>0</v>
      </c>
      <c r="AL45" s="100">
        <f t="shared" si="61"/>
        <v>0</v>
      </c>
      <c r="AM45" s="32">
        <f>T45*W45</f>
        <v>2485.723</v>
      </c>
      <c r="AN45" s="106">
        <f t="shared" si="62"/>
        <v>2485.723</v>
      </c>
      <c r="AO45" s="83">
        <f t="shared" si="20"/>
        <v>-3.0000000001564331E-3</v>
      </c>
      <c r="AP45" s="34">
        <f t="shared" si="63"/>
        <v>100</v>
      </c>
      <c r="AQ45" s="35"/>
      <c r="AR45" s="35"/>
      <c r="AS45" s="35"/>
      <c r="AT45" s="35"/>
      <c r="AU45" s="35"/>
      <c r="AV45" s="35"/>
    </row>
    <row r="46" spans="1:48" ht="28.5" x14ac:dyDescent="0.25">
      <c r="A46" s="24" t="s">
        <v>137</v>
      </c>
      <c r="B46" s="52" t="s">
        <v>138</v>
      </c>
      <c r="C46" s="26" t="s">
        <v>139</v>
      </c>
      <c r="D46" s="27" t="s">
        <v>58</v>
      </c>
      <c r="E46" s="28">
        <v>291.28000000000003</v>
      </c>
      <c r="F46" s="28"/>
      <c r="G46" s="28">
        <v>137.21</v>
      </c>
      <c r="H46" s="28">
        <v>154.07</v>
      </c>
      <c r="I46" s="28"/>
      <c r="J46" s="28"/>
      <c r="K46" s="28"/>
      <c r="L46" s="28"/>
      <c r="M46" s="28"/>
      <c r="N46" s="28"/>
      <c r="O46" s="28"/>
      <c r="P46" s="29">
        <f>'[15]Mem. de cálc.'!H381</f>
        <v>0</v>
      </c>
      <c r="Q46" s="29"/>
      <c r="R46" s="29"/>
      <c r="S46" s="93"/>
      <c r="T46" s="30">
        <f t="shared" si="16"/>
        <v>291.27999999999997</v>
      </c>
      <c r="U46" s="30">
        <f t="shared" si="17"/>
        <v>291.27999999999997</v>
      </c>
      <c r="V46" s="85">
        <f t="shared" si="47"/>
        <v>0</v>
      </c>
      <c r="W46" s="31">
        <v>206.8</v>
      </c>
      <c r="X46" s="32">
        <f t="shared" si="64"/>
        <v>60236.7</v>
      </c>
      <c r="Y46" s="32">
        <f t="shared" si="48"/>
        <v>0</v>
      </c>
      <c r="Z46" s="32">
        <f t="shared" si="49"/>
        <v>28375.028000000002</v>
      </c>
      <c r="AA46" s="32">
        <f t="shared" si="50"/>
        <v>31861.675999999999</v>
      </c>
      <c r="AB46" s="32">
        <f t="shared" si="51"/>
        <v>0</v>
      </c>
      <c r="AC46" s="32">
        <f t="shared" si="52"/>
        <v>0</v>
      </c>
      <c r="AD46" s="32">
        <f t="shared" si="53"/>
        <v>0</v>
      </c>
      <c r="AE46" s="32">
        <f t="shared" si="54"/>
        <v>0</v>
      </c>
      <c r="AF46" s="32">
        <f t="shared" si="55"/>
        <v>0</v>
      </c>
      <c r="AG46" s="32">
        <f t="shared" si="56"/>
        <v>0</v>
      </c>
      <c r="AH46" s="32">
        <f t="shared" si="57"/>
        <v>0</v>
      </c>
      <c r="AI46" s="33">
        <f t="shared" si="58"/>
        <v>0</v>
      </c>
      <c r="AJ46" s="33">
        <f t="shared" si="59"/>
        <v>0</v>
      </c>
      <c r="AK46" s="33">
        <f t="shared" si="60"/>
        <v>0</v>
      </c>
      <c r="AL46" s="100">
        <f t="shared" si="61"/>
        <v>0</v>
      </c>
      <c r="AM46" s="32">
        <f>T46*W46</f>
        <v>60236.703999999998</v>
      </c>
      <c r="AN46" s="106">
        <f t="shared" si="62"/>
        <v>60236.703999999998</v>
      </c>
      <c r="AO46" s="83">
        <f t="shared" si="20"/>
        <v>-4.0000000008149073E-3</v>
      </c>
      <c r="AP46" s="34">
        <f t="shared" si="63"/>
        <v>99.999999999999972</v>
      </c>
      <c r="AQ46" s="55"/>
      <c r="AR46" s="55"/>
      <c r="AS46" s="55"/>
      <c r="AT46" s="55"/>
      <c r="AU46" s="55"/>
      <c r="AV46" s="55"/>
    </row>
    <row r="47" spans="1:48" ht="28.5" x14ac:dyDescent="0.25">
      <c r="A47" s="24">
        <v>89203</v>
      </c>
      <c r="B47" s="52" t="s">
        <v>140</v>
      </c>
      <c r="C47" s="26" t="s">
        <v>141</v>
      </c>
      <c r="D47" s="27" t="s">
        <v>80</v>
      </c>
      <c r="E47" s="28">
        <v>81</v>
      </c>
      <c r="F47" s="28"/>
      <c r="G47" s="28">
        <v>81</v>
      </c>
      <c r="H47" s="28">
        <v>0</v>
      </c>
      <c r="I47" s="28"/>
      <c r="J47" s="28"/>
      <c r="K47" s="28"/>
      <c r="L47" s="28"/>
      <c r="M47" s="28"/>
      <c r="N47" s="28"/>
      <c r="O47" s="28"/>
      <c r="P47" s="29"/>
      <c r="Q47" s="29"/>
      <c r="R47" s="29"/>
      <c r="S47" s="93"/>
      <c r="T47" s="30">
        <f t="shared" si="16"/>
        <v>81</v>
      </c>
      <c r="U47" s="30">
        <f t="shared" si="17"/>
        <v>81</v>
      </c>
      <c r="V47" s="85">
        <f t="shared" si="47"/>
        <v>0</v>
      </c>
      <c r="W47" s="31">
        <v>152.53</v>
      </c>
      <c r="X47" s="32">
        <f t="shared" si="64"/>
        <v>12354.93</v>
      </c>
      <c r="Y47" s="32">
        <f t="shared" si="48"/>
        <v>0</v>
      </c>
      <c r="Z47" s="32">
        <f t="shared" si="49"/>
        <v>12354.93</v>
      </c>
      <c r="AA47" s="32">
        <f t="shared" si="50"/>
        <v>0</v>
      </c>
      <c r="AB47" s="32">
        <f t="shared" si="51"/>
        <v>0</v>
      </c>
      <c r="AC47" s="32">
        <f t="shared" si="52"/>
        <v>0</v>
      </c>
      <c r="AD47" s="32">
        <f t="shared" si="53"/>
        <v>0</v>
      </c>
      <c r="AE47" s="32">
        <f t="shared" si="54"/>
        <v>0</v>
      </c>
      <c r="AF47" s="32">
        <f t="shared" si="55"/>
        <v>0</v>
      </c>
      <c r="AG47" s="32">
        <f t="shared" si="56"/>
        <v>0</v>
      </c>
      <c r="AH47" s="32">
        <f t="shared" si="57"/>
        <v>0</v>
      </c>
      <c r="AI47" s="33">
        <f t="shared" si="58"/>
        <v>0</v>
      </c>
      <c r="AJ47" s="33">
        <f t="shared" si="59"/>
        <v>0</v>
      </c>
      <c r="AK47" s="33">
        <f t="shared" si="60"/>
        <v>0</v>
      </c>
      <c r="AL47" s="100">
        <f t="shared" si="61"/>
        <v>0</v>
      </c>
      <c r="AM47" s="32">
        <f>T47*W47</f>
        <v>12354.93</v>
      </c>
      <c r="AN47" s="106">
        <f t="shared" si="62"/>
        <v>12354.93</v>
      </c>
      <c r="AO47" s="83">
        <f t="shared" si="20"/>
        <v>0</v>
      </c>
      <c r="AP47" s="34">
        <f t="shared" si="63"/>
        <v>100</v>
      </c>
      <c r="AQ47" s="55"/>
      <c r="AR47" s="55"/>
      <c r="AS47" s="55"/>
      <c r="AT47" s="55"/>
      <c r="AU47" s="55"/>
      <c r="AV47" s="55"/>
    </row>
    <row r="48" spans="1:48" x14ac:dyDescent="0.25">
      <c r="A48" s="11"/>
      <c r="B48" s="36"/>
      <c r="C48" s="13" t="s">
        <v>142</v>
      </c>
      <c r="D48" s="13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37"/>
      <c r="Q48" s="37"/>
      <c r="R48" s="37"/>
      <c r="S48" s="94"/>
      <c r="T48" s="39"/>
      <c r="U48" s="39"/>
      <c r="V48" s="39"/>
      <c r="W48" s="39"/>
      <c r="X48" s="40">
        <f t="shared" ref="X48" si="65">SUM(X40:X47)</f>
        <v>103586.0852</v>
      </c>
      <c r="Y48" s="41">
        <f>SUM(Y40:Y47)</f>
        <v>0</v>
      </c>
      <c r="Z48" s="41">
        <f t="shared" ref="Z48:AM48" si="66">SUM(Z40:Z47)</f>
        <v>54517.474800000004</v>
      </c>
      <c r="AA48" s="41">
        <f t="shared" si="66"/>
        <v>47290.499320000003</v>
      </c>
      <c r="AB48" s="41">
        <f t="shared" si="66"/>
        <v>0</v>
      </c>
      <c r="AC48" s="41">
        <f t="shared" si="66"/>
        <v>0</v>
      </c>
      <c r="AD48" s="41">
        <f t="shared" si="66"/>
        <v>1778.1120000000001</v>
      </c>
      <c r="AE48" s="41">
        <f t="shared" si="66"/>
        <v>0</v>
      </c>
      <c r="AF48" s="41">
        <f t="shared" si="66"/>
        <v>0</v>
      </c>
      <c r="AG48" s="41">
        <f t="shared" si="66"/>
        <v>0</v>
      </c>
      <c r="AH48" s="41">
        <f t="shared" si="66"/>
        <v>0</v>
      </c>
      <c r="AI48" s="41">
        <f t="shared" si="66"/>
        <v>0</v>
      </c>
      <c r="AJ48" s="41">
        <f t="shared" si="66"/>
        <v>0</v>
      </c>
      <c r="AK48" s="41">
        <f t="shared" si="66"/>
        <v>0</v>
      </c>
      <c r="AL48" s="101">
        <f t="shared" si="66"/>
        <v>0</v>
      </c>
      <c r="AM48" s="41">
        <f t="shared" si="66"/>
        <v>103585.49539999999</v>
      </c>
      <c r="AN48" s="106">
        <f>SUBTOTAL(9,AN40:AN47)</f>
        <v>103585.49539999999</v>
      </c>
      <c r="AO48" s="83">
        <f t="shared" si="20"/>
        <v>0.58980000001611188</v>
      </c>
      <c r="AP48" s="34"/>
      <c r="AQ48" s="110">
        <f>AN48+AO48</f>
        <v>103586.0852</v>
      </c>
      <c r="AR48" s="110">
        <f>X48</f>
        <v>103586.0852</v>
      </c>
      <c r="AS48" s="23"/>
      <c r="AT48" s="23"/>
      <c r="AU48" s="23"/>
      <c r="AV48" s="23"/>
    </row>
    <row r="49" spans="1:48" x14ac:dyDescent="0.25">
      <c r="A49" s="58"/>
      <c r="B49" s="59"/>
      <c r="C49" s="66"/>
      <c r="D49" s="60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29"/>
      <c r="Q49" s="29"/>
      <c r="R49" s="29"/>
      <c r="S49" s="97"/>
      <c r="T49" s="63"/>
      <c r="U49" s="63"/>
      <c r="V49" s="63"/>
      <c r="W49" s="63"/>
      <c r="X49" s="63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54">
        <f>TRUNC(P49*W49,2)</f>
        <v>0</v>
      </c>
      <c r="AJ49" s="33"/>
      <c r="AK49" s="54"/>
      <c r="AL49" s="100"/>
      <c r="AM49" s="32"/>
      <c r="AN49" s="106"/>
      <c r="AO49" s="83">
        <f t="shared" si="20"/>
        <v>0</v>
      </c>
      <c r="AP49" s="34"/>
      <c r="AQ49" s="55"/>
      <c r="AR49" s="55"/>
      <c r="AS49" s="55"/>
      <c r="AT49" s="55"/>
      <c r="AU49" s="55"/>
      <c r="AV49" s="55"/>
    </row>
    <row r="50" spans="1:48" x14ac:dyDescent="0.25">
      <c r="A50" s="11"/>
      <c r="B50" s="11" t="s">
        <v>143</v>
      </c>
      <c r="C50" s="12" t="s">
        <v>144</v>
      </c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37"/>
      <c r="Q50" s="37"/>
      <c r="R50" s="37"/>
      <c r="S50" s="95"/>
      <c r="T50" s="39"/>
      <c r="U50" s="39"/>
      <c r="V50" s="39"/>
      <c r="W50" s="39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101"/>
      <c r="AM50" s="40"/>
      <c r="AN50" s="106"/>
      <c r="AO50" s="83">
        <f t="shared" si="20"/>
        <v>0</v>
      </c>
      <c r="AP50" s="34"/>
      <c r="AQ50" s="23"/>
      <c r="AR50" s="23"/>
      <c r="AS50" s="23"/>
      <c r="AT50" s="23"/>
      <c r="AU50" s="23"/>
      <c r="AV50" s="23"/>
    </row>
    <row r="51" spans="1:48" ht="28.5" x14ac:dyDescent="0.25">
      <c r="A51" s="24" t="s">
        <v>145</v>
      </c>
      <c r="B51" s="52" t="s">
        <v>146</v>
      </c>
      <c r="C51" s="26" t="s">
        <v>147</v>
      </c>
      <c r="D51" s="27" t="s">
        <v>51</v>
      </c>
      <c r="E51" s="28">
        <v>53.065399999999997</v>
      </c>
      <c r="F51" s="28"/>
      <c r="G51" s="28">
        <v>1.33</v>
      </c>
      <c r="H51" s="28">
        <v>4.95</v>
      </c>
      <c r="I51" s="28"/>
      <c r="J51" s="28">
        <v>2.31</v>
      </c>
      <c r="K51" s="28">
        <v>3.93</v>
      </c>
      <c r="L51" s="28">
        <v>8.91</v>
      </c>
      <c r="M51" s="28"/>
      <c r="N51" s="28">
        <v>8.18</v>
      </c>
      <c r="O51" s="28"/>
      <c r="P51" s="29">
        <f>'[15]Mem. de cálc.'!H435</f>
        <v>23.455005000000003</v>
      </c>
      <c r="Q51" s="29"/>
      <c r="R51" s="29"/>
      <c r="S51" s="93"/>
      <c r="T51" s="30">
        <f t="shared" si="16"/>
        <v>53.065004999999999</v>
      </c>
      <c r="U51" s="30">
        <f t="shared" si="17"/>
        <v>53.065004999999999</v>
      </c>
      <c r="V51" s="85">
        <f t="shared" ref="V51:V57" si="67">E51-U51</f>
        <v>3.949999999974807E-4</v>
      </c>
      <c r="W51" s="31">
        <v>361.39</v>
      </c>
      <c r="X51" s="32">
        <f>TRUNC(ROUND(E51*W51,2),2)</f>
        <v>19177.3</v>
      </c>
      <c r="Y51" s="32">
        <f t="shared" ref="Y51:Y57" si="68">F51*W51</f>
        <v>0</v>
      </c>
      <c r="Z51" s="32">
        <f t="shared" ref="Z51:Z57" si="69">G51*W51</f>
        <v>480.64870000000002</v>
      </c>
      <c r="AA51" s="32">
        <f t="shared" ref="AA51:AA57" si="70">H51*W51</f>
        <v>1788.8805</v>
      </c>
      <c r="AB51" s="32">
        <f t="shared" ref="AB51:AB57" si="71">I51*W51</f>
        <v>0</v>
      </c>
      <c r="AC51" s="32">
        <f t="shared" ref="AC51:AC57" si="72">J51*W51</f>
        <v>834.81089999999995</v>
      </c>
      <c r="AD51" s="32">
        <f t="shared" ref="AD51:AD57" si="73">K51*W51</f>
        <v>1420.2627</v>
      </c>
      <c r="AE51" s="32">
        <f t="shared" ref="AE51:AE57" si="74">L51*W51</f>
        <v>3219.9848999999999</v>
      </c>
      <c r="AF51" s="32">
        <f t="shared" ref="AF51:AF57" si="75">M51*W51</f>
        <v>0</v>
      </c>
      <c r="AG51" s="32">
        <f t="shared" ref="AG51:AG57" si="76">N51*W51</f>
        <v>2956.1701999999996</v>
      </c>
      <c r="AH51" s="32">
        <f t="shared" ref="AH51:AH57" si="77">O51*W51</f>
        <v>0</v>
      </c>
      <c r="AI51" s="33">
        <f t="shared" ref="AI51:AI57" si="78">TRUNC(ROUND(P51*W51,2),2)</f>
        <v>8476.4</v>
      </c>
      <c r="AJ51" s="33">
        <f t="shared" ref="AJ51:AJ57" si="79">Q51*W51</f>
        <v>0</v>
      </c>
      <c r="AK51" s="33">
        <f t="shared" ref="AK51:AK57" si="80">R51*W51</f>
        <v>0</v>
      </c>
      <c r="AL51" s="100">
        <f t="shared" ref="AL51:AL57" si="81">S51*W51</f>
        <v>0</v>
      </c>
      <c r="AM51" s="32">
        <f>X51</f>
        <v>19177.3</v>
      </c>
      <c r="AN51" s="106">
        <f t="shared" ref="AN51:AN57" si="82">AM51+AL51</f>
        <v>19177.3</v>
      </c>
      <c r="AO51" s="83">
        <f t="shared" si="20"/>
        <v>0</v>
      </c>
      <c r="AP51" s="34">
        <f t="shared" ref="AP51:AP57" si="83">(U51*100)/E51</f>
        <v>99.999255635498841</v>
      </c>
      <c r="AQ51" s="65"/>
      <c r="AR51" s="65"/>
      <c r="AS51" s="65"/>
      <c r="AT51" s="65"/>
      <c r="AU51" s="65"/>
      <c r="AV51" s="65"/>
    </row>
    <row r="52" spans="1:48" x14ac:dyDescent="0.25">
      <c r="A52" s="24" t="s">
        <v>148</v>
      </c>
      <c r="B52" s="52" t="s">
        <v>149</v>
      </c>
      <c r="C52" s="26" t="s">
        <v>120</v>
      </c>
      <c r="D52" s="27" t="s">
        <v>51</v>
      </c>
      <c r="E52" s="28">
        <v>56.4</v>
      </c>
      <c r="F52" s="28"/>
      <c r="G52" s="28">
        <v>6.26</v>
      </c>
      <c r="H52" s="28">
        <v>0</v>
      </c>
      <c r="I52" s="28">
        <v>44.6</v>
      </c>
      <c r="J52" s="28">
        <v>5.54</v>
      </c>
      <c r="K52" s="28"/>
      <c r="L52" s="28"/>
      <c r="M52" s="28"/>
      <c r="N52" s="28"/>
      <c r="O52" s="28"/>
      <c r="P52" s="29"/>
      <c r="Q52" s="29"/>
      <c r="R52" s="29"/>
      <c r="S52" s="93"/>
      <c r="T52" s="30">
        <f t="shared" si="16"/>
        <v>56.4</v>
      </c>
      <c r="U52" s="30">
        <f t="shared" si="17"/>
        <v>56.4</v>
      </c>
      <c r="V52" s="85">
        <f t="shared" si="67"/>
        <v>0</v>
      </c>
      <c r="W52" s="31">
        <v>374.2</v>
      </c>
      <c r="X52" s="32">
        <f>TRUNC(ROUND(E52*W52,2),2)</f>
        <v>21104.880000000001</v>
      </c>
      <c r="Y52" s="32">
        <f t="shared" si="68"/>
        <v>0</v>
      </c>
      <c r="Z52" s="32">
        <f t="shared" si="69"/>
        <v>2342.4919999999997</v>
      </c>
      <c r="AA52" s="32">
        <f t="shared" si="70"/>
        <v>0</v>
      </c>
      <c r="AB52" s="32">
        <f t="shared" si="71"/>
        <v>16689.32</v>
      </c>
      <c r="AC52" s="32">
        <f t="shared" si="72"/>
        <v>2073.0679999999998</v>
      </c>
      <c r="AD52" s="32">
        <f t="shared" si="73"/>
        <v>0</v>
      </c>
      <c r="AE52" s="32">
        <f t="shared" si="74"/>
        <v>0</v>
      </c>
      <c r="AF52" s="32">
        <f t="shared" si="75"/>
        <v>0</v>
      </c>
      <c r="AG52" s="32">
        <f t="shared" si="76"/>
        <v>0</v>
      </c>
      <c r="AH52" s="32">
        <f t="shared" si="77"/>
        <v>0</v>
      </c>
      <c r="AI52" s="33">
        <f t="shared" si="78"/>
        <v>0</v>
      </c>
      <c r="AJ52" s="33">
        <f t="shared" si="79"/>
        <v>0</v>
      </c>
      <c r="AK52" s="33">
        <f t="shared" si="80"/>
        <v>0</v>
      </c>
      <c r="AL52" s="100">
        <f t="shared" si="81"/>
        <v>0</v>
      </c>
      <c r="AM52" s="32">
        <f>T52*W52</f>
        <v>21104.879999999997</v>
      </c>
      <c r="AN52" s="106">
        <f t="shared" si="82"/>
        <v>21104.879999999997</v>
      </c>
      <c r="AO52" s="83">
        <f t="shared" si="20"/>
        <v>0</v>
      </c>
      <c r="AP52" s="34">
        <f t="shared" si="83"/>
        <v>100</v>
      </c>
      <c r="AQ52" s="65"/>
      <c r="AR52" s="65"/>
      <c r="AS52" s="65"/>
      <c r="AT52" s="65"/>
      <c r="AU52" s="65"/>
      <c r="AV52" s="65"/>
    </row>
    <row r="53" spans="1:48" x14ac:dyDescent="0.25">
      <c r="A53" s="24" t="s">
        <v>150</v>
      </c>
      <c r="B53" s="52" t="s">
        <v>151</v>
      </c>
      <c r="C53" s="26" t="s">
        <v>129</v>
      </c>
      <c r="D53" s="27" t="s">
        <v>130</v>
      </c>
      <c r="E53" s="28">
        <v>2893.62</v>
      </c>
      <c r="F53" s="28"/>
      <c r="G53" s="28">
        <v>208.3</v>
      </c>
      <c r="H53" s="28">
        <v>116.7</v>
      </c>
      <c r="I53" s="28">
        <v>1539.3</v>
      </c>
      <c r="J53" s="28">
        <v>327.64999999999998</v>
      </c>
      <c r="K53" s="28">
        <v>86.02</v>
      </c>
      <c r="L53" s="28">
        <v>227.16</v>
      </c>
      <c r="M53" s="28"/>
      <c r="N53" s="28">
        <v>389.49</v>
      </c>
      <c r="O53" s="28"/>
      <c r="P53" s="29"/>
      <c r="Q53" s="29"/>
      <c r="R53" s="29"/>
      <c r="S53" s="93"/>
      <c r="T53" s="30">
        <f t="shared" si="16"/>
        <v>2894.62</v>
      </c>
      <c r="U53" s="30">
        <f t="shared" si="17"/>
        <v>2894.62</v>
      </c>
      <c r="V53" s="85">
        <v>0</v>
      </c>
      <c r="W53" s="31">
        <v>7.34</v>
      </c>
      <c r="X53" s="32">
        <f>TRUNC(ROUND(E53*W53,2),2)</f>
        <v>21239.17</v>
      </c>
      <c r="Y53" s="32">
        <f t="shared" si="68"/>
        <v>0</v>
      </c>
      <c r="Z53" s="32">
        <f t="shared" si="69"/>
        <v>1528.922</v>
      </c>
      <c r="AA53" s="32">
        <f t="shared" si="70"/>
        <v>856.57799999999997</v>
      </c>
      <c r="AB53" s="32">
        <f t="shared" si="71"/>
        <v>11298.462</v>
      </c>
      <c r="AC53" s="32">
        <f t="shared" si="72"/>
        <v>2404.9509999999996</v>
      </c>
      <c r="AD53" s="32">
        <f t="shared" si="73"/>
        <v>631.38679999999999</v>
      </c>
      <c r="AE53" s="32">
        <f t="shared" si="74"/>
        <v>1667.3543999999999</v>
      </c>
      <c r="AF53" s="32">
        <f t="shared" si="75"/>
        <v>0</v>
      </c>
      <c r="AG53" s="32">
        <f t="shared" si="76"/>
        <v>2858.8566000000001</v>
      </c>
      <c r="AH53" s="32">
        <f t="shared" si="77"/>
        <v>0</v>
      </c>
      <c r="AI53" s="33">
        <f t="shared" si="78"/>
        <v>0</v>
      </c>
      <c r="AJ53" s="33">
        <f t="shared" si="79"/>
        <v>0</v>
      </c>
      <c r="AK53" s="33">
        <f t="shared" si="80"/>
        <v>0</v>
      </c>
      <c r="AL53" s="100">
        <f t="shared" si="81"/>
        <v>0</v>
      </c>
      <c r="AM53" s="32">
        <f>X53</f>
        <v>21239.17</v>
      </c>
      <c r="AN53" s="106">
        <f t="shared" si="82"/>
        <v>21239.17</v>
      </c>
      <c r="AO53" s="83">
        <f t="shared" si="20"/>
        <v>0</v>
      </c>
      <c r="AP53" s="34">
        <f t="shared" si="83"/>
        <v>100.0345587879542</v>
      </c>
      <c r="AQ53" s="65"/>
      <c r="AR53" s="65"/>
      <c r="AS53" s="65"/>
      <c r="AT53" s="65"/>
      <c r="AU53" s="65"/>
      <c r="AV53" s="65"/>
    </row>
    <row r="54" spans="1:48" x14ac:dyDescent="0.25">
      <c r="A54" s="24" t="s">
        <v>152</v>
      </c>
      <c r="B54" s="52" t="s">
        <v>153</v>
      </c>
      <c r="C54" s="26" t="s">
        <v>154</v>
      </c>
      <c r="D54" s="27" t="s">
        <v>130</v>
      </c>
      <c r="E54" s="28">
        <v>1922.43</v>
      </c>
      <c r="F54" s="28"/>
      <c r="G54" s="28">
        <v>302.10000000000002</v>
      </c>
      <c r="H54" s="28">
        <v>310.8</v>
      </c>
      <c r="I54" s="28">
        <v>207.3</v>
      </c>
      <c r="J54" s="28">
        <v>243.89</v>
      </c>
      <c r="K54" s="28">
        <v>121.94</v>
      </c>
      <c r="L54" s="28">
        <v>309.86</v>
      </c>
      <c r="M54" s="28"/>
      <c r="N54" s="28">
        <v>239.94</v>
      </c>
      <c r="O54" s="28"/>
      <c r="P54" s="29">
        <f>'[15]Mem. de cálc.'!H524</f>
        <v>66</v>
      </c>
      <c r="Q54" s="29">
        <v>120.6</v>
      </c>
      <c r="R54" s="29"/>
      <c r="S54" s="93"/>
      <c r="T54" s="30">
        <f t="shared" si="16"/>
        <v>1922.4300000000003</v>
      </c>
      <c r="U54" s="30">
        <f t="shared" si="17"/>
        <v>1922.4300000000003</v>
      </c>
      <c r="V54" s="85">
        <f t="shared" si="67"/>
        <v>0</v>
      </c>
      <c r="W54" s="31">
        <v>7.66</v>
      </c>
      <c r="X54" s="32">
        <f>TRUNC(ROUND(E54*W54,2),2)</f>
        <v>14725.81</v>
      </c>
      <c r="Y54" s="32">
        <f t="shared" si="68"/>
        <v>0</v>
      </c>
      <c r="Z54" s="32">
        <f t="shared" si="69"/>
        <v>2314.0860000000002</v>
      </c>
      <c r="AA54" s="32">
        <f t="shared" si="70"/>
        <v>2380.7280000000001</v>
      </c>
      <c r="AB54" s="32">
        <f t="shared" si="71"/>
        <v>1587.9180000000001</v>
      </c>
      <c r="AC54" s="32">
        <f t="shared" si="72"/>
        <v>1868.1974</v>
      </c>
      <c r="AD54" s="32">
        <f t="shared" si="73"/>
        <v>934.06039999999996</v>
      </c>
      <c r="AE54" s="32">
        <f t="shared" si="74"/>
        <v>2373.5276000000003</v>
      </c>
      <c r="AF54" s="32">
        <f t="shared" si="75"/>
        <v>0</v>
      </c>
      <c r="AG54" s="32">
        <f t="shared" si="76"/>
        <v>1837.9404</v>
      </c>
      <c r="AH54" s="32">
        <f t="shared" si="77"/>
        <v>0</v>
      </c>
      <c r="AI54" s="33">
        <f t="shared" si="78"/>
        <v>505.56</v>
      </c>
      <c r="AJ54" s="33">
        <f t="shared" si="79"/>
        <v>923.79599999999994</v>
      </c>
      <c r="AK54" s="33">
        <f t="shared" si="80"/>
        <v>0</v>
      </c>
      <c r="AL54" s="100">
        <f t="shared" si="81"/>
        <v>0</v>
      </c>
      <c r="AM54" s="32">
        <f>T54*W54</f>
        <v>14725.813800000002</v>
      </c>
      <c r="AN54" s="106">
        <f t="shared" si="82"/>
        <v>14725.813800000002</v>
      </c>
      <c r="AO54" s="83">
        <f t="shared" si="20"/>
        <v>-3.8000000022293534E-3</v>
      </c>
      <c r="AP54" s="34">
        <f t="shared" si="83"/>
        <v>100.00000000000001</v>
      </c>
      <c r="AQ54" s="65"/>
      <c r="AR54" s="65"/>
      <c r="AS54" s="65"/>
      <c r="AT54" s="65"/>
      <c r="AU54" s="65"/>
      <c r="AV54" s="65"/>
    </row>
    <row r="55" spans="1:48" x14ac:dyDescent="0.25">
      <c r="A55" s="24" t="s">
        <v>155</v>
      </c>
      <c r="B55" s="52" t="s">
        <v>156</v>
      </c>
      <c r="C55" s="26" t="s">
        <v>136</v>
      </c>
      <c r="D55" s="27" t="s">
        <v>130</v>
      </c>
      <c r="E55" s="28">
        <v>1800.59</v>
      </c>
      <c r="F55" s="28"/>
      <c r="G55" s="28">
        <v>114.1</v>
      </c>
      <c r="H55" s="28">
        <v>85.9</v>
      </c>
      <c r="I55" s="28">
        <v>362.8</v>
      </c>
      <c r="J55" s="28">
        <v>215.81</v>
      </c>
      <c r="K55" s="28">
        <v>72.5</v>
      </c>
      <c r="L55" s="28">
        <v>719.61</v>
      </c>
      <c r="M55" s="28"/>
      <c r="N55" s="28">
        <v>230.57</v>
      </c>
      <c r="O55" s="28"/>
      <c r="P55" s="29"/>
      <c r="Q55" s="29"/>
      <c r="R55" s="29"/>
      <c r="S55" s="93"/>
      <c r="T55" s="30">
        <v>1800.59</v>
      </c>
      <c r="U55" s="30">
        <f t="shared" si="17"/>
        <v>1800.59</v>
      </c>
      <c r="V55" s="85">
        <f t="shared" si="67"/>
        <v>0</v>
      </c>
      <c r="W55" s="31">
        <v>7.3</v>
      </c>
      <c r="X55" s="32">
        <f>TRUNC(ROUND(E55*W55,2),2)</f>
        <v>13144.31</v>
      </c>
      <c r="Y55" s="32">
        <f t="shared" si="68"/>
        <v>0</v>
      </c>
      <c r="Z55" s="32">
        <f t="shared" si="69"/>
        <v>832.93</v>
      </c>
      <c r="AA55" s="32">
        <f t="shared" si="70"/>
        <v>627.07000000000005</v>
      </c>
      <c r="AB55" s="32">
        <f t="shared" si="71"/>
        <v>2648.44</v>
      </c>
      <c r="AC55" s="32">
        <f t="shared" si="72"/>
        <v>1575.413</v>
      </c>
      <c r="AD55" s="32">
        <f t="shared" si="73"/>
        <v>529.25</v>
      </c>
      <c r="AE55" s="32">
        <f t="shared" si="74"/>
        <v>5253.1530000000002</v>
      </c>
      <c r="AF55" s="32">
        <f t="shared" si="75"/>
        <v>0</v>
      </c>
      <c r="AG55" s="32">
        <f t="shared" si="76"/>
        <v>1683.1609999999998</v>
      </c>
      <c r="AH55" s="32">
        <f t="shared" si="77"/>
        <v>0</v>
      </c>
      <c r="AI55" s="33">
        <f t="shared" si="78"/>
        <v>0</v>
      </c>
      <c r="AJ55" s="33">
        <f t="shared" si="79"/>
        <v>0</v>
      </c>
      <c r="AK55" s="33">
        <f t="shared" si="80"/>
        <v>0</v>
      </c>
      <c r="AL55" s="100">
        <f t="shared" si="81"/>
        <v>0</v>
      </c>
      <c r="AM55" s="32">
        <f>T55*W55</f>
        <v>13144.306999999999</v>
      </c>
      <c r="AN55" s="106">
        <f t="shared" si="82"/>
        <v>13144.306999999999</v>
      </c>
      <c r="AO55" s="83">
        <f t="shared" si="20"/>
        <v>3.0000000006111804E-3</v>
      </c>
      <c r="AP55" s="34">
        <f t="shared" si="83"/>
        <v>100</v>
      </c>
      <c r="AQ55" s="65"/>
      <c r="AR55" s="65"/>
      <c r="AS55" s="65"/>
      <c r="AT55" s="65"/>
      <c r="AU55" s="65"/>
      <c r="AV55" s="65"/>
    </row>
    <row r="56" spans="1:48" ht="42.75" x14ac:dyDescent="0.25">
      <c r="A56" s="24" t="s">
        <v>157</v>
      </c>
      <c r="B56" s="52" t="s">
        <v>158</v>
      </c>
      <c r="C56" s="26" t="s">
        <v>159</v>
      </c>
      <c r="D56" s="27" t="s">
        <v>58</v>
      </c>
      <c r="E56" s="28">
        <v>1052.3065000000001</v>
      </c>
      <c r="F56" s="28"/>
      <c r="G56" s="28">
        <v>100.66</v>
      </c>
      <c r="H56" s="28">
        <v>48.63</v>
      </c>
      <c r="I56" s="28">
        <v>508.53</v>
      </c>
      <c r="J56" s="28">
        <v>133.96</v>
      </c>
      <c r="K56" s="28">
        <v>40.71</v>
      </c>
      <c r="L56" s="28">
        <v>122.53</v>
      </c>
      <c r="M56" s="28"/>
      <c r="N56" s="28">
        <v>97.29</v>
      </c>
      <c r="O56" s="28"/>
      <c r="P56" s="29"/>
      <c r="Q56" s="29"/>
      <c r="R56" s="29"/>
      <c r="S56" s="93"/>
      <c r="T56" s="30">
        <f t="shared" si="16"/>
        <v>1052.31</v>
      </c>
      <c r="U56" s="30">
        <f t="shared" si="17"/>
        <v>1052.31</v>
      </c>
      <c r="V56" s="85">
        <f t="shared" si="67"/>
        <v>-3.4999999998035491E-3</v>
      </c>
      <c r="W56" s="31">
        <v>105.98</v>
      </c>
      <c r="X56" s="32">
        <f>E56*W56</f>
        <v>111523.44287000001</v>
      </c>
      <c r="Y56" s="32">
        <f t="shared" si="68"/>
        <v>0</v>
      </c>
      <c r="Z56" s="32">
        <f t="shared" si="69"/>
        <v>10667.9468</v>
      </c>
      <c r="AA56" s="32">
        <f t="shared" si="70"/>
        <v>5153.8074000000006</v>
      </c>
      <c r="AB56" s="32">
        <f t="shared" si="71"/>
        <v>53894.009400000003</v>
      </c>
      <c r="AC56" s="32">
        <f t="shared" si="72"/>
        <v>14197.080800000002</v>
      </c>
      <c r="AD56" s="32">
        <f t="shared" si="73"/>
        <v>4314.4458000000004</v>
      </c>
      <c r="AE56" s="32">
        <f t="shared" si="74"/>
        <v>12985.7294</v>
      </c>
      <c r="AF56" s="32">
        <f t="shared" si="75"/>
        <v>0</v>
      </c>
      <c r="AG56" s="32">
        <f t="shared" si="76"/>
        <v>10310.7942</v>
      </c>
      <c r="AH56" s="32">
        <f t="shared" si="77"/>
        <v>0</v>
      </c>
      <c r="AI56" s="33">
        <f t="shared" si="78"/>
        <v>0</v>
      </c>
      <c r="AJ56" s="33">
        <f t="shared" si="79"/>
        <v>0</v>
      </c>
      <c r="AK56" s="33">
        <f t="shared" si="80"/>
        <v>0</v>
      </c>
      <c r="AL56" s="100">
        <f t="shared" si="81"/>
        <v>0</v>
      </c>
      <c r="AM56" s="32">
        <v>111523.01</v>
      </c>
      <c r="AN56" s="106">
        <f t="shared" si="82"/>
        <v>111523.01</v>
      </c>
      <c r="AO56" s="83">
        <f>X56-AN56</f>
        <v>0.43287000001873821</v>
      </c>
      <c r="AP56" s="34">
        <f t="shared" si="83"/>
        <v>100.00033260271601</v>
      </c>
      <c r="AQ56" s="65"/>
      <c r="AR56" s="65"/>
      <c r="AS56" s="65"/>
      <c r="AT56" s="65"/>
      <c r="AU56" s="65"/>
      <c r="AV56" s="65"/>
    </row>
    <row r="57" spans="1:48" x14ac:dyDescent="0.25">
      <c r="A57" s="24" t="s">
        <v>160</v>
      </c>
      <c r="B57" s="52" t="s">
        <v>161</v>
      </c>
      <c r="C57" s="26" t="s">
        <v>162</v>
      </c>
      <c r="D57" s="27" t="s">
        <v>58</v>
      </c>
      <c r="E57" s="28">
        <v>335.1</v>
      </c>
      <c r="F57" s="28"/>
      <c r="G57" s="28"/>
      <c r="H57" s="28">
        <v>0</v>
      </c>
      <c r="I57" s="28"/>
      <c r="J57" s="28"/>
      <c r="K57" s="28"/>
      <c r="L57" s="28">
        <v>335.1</v>
      </c>
      <c r="M57" s="28"/>
      <c r="N57" s="28"/>
      <c r="O57" s="28"/>
      <c r="P57" s="29"/>
      <c r="Q57" s="29"/>
      <c r="R57" s="29"/>
      <c r="S57" s="93"/>
      <c r="T57" s="30">
        <f t="shared" si="16"/>
        <v>335.1</v>
      </c>
      <c r="U57" s="30">
        <f t="shared" si="17"/>
        <v>335.1</v>
      </c>
      <c r="V57" s="85">
        <f t="shared" si="67"/>
        <v>0</v>
      </c>
      <c r="W57" s="31">
        <v>90.98</v>
      </c>
      <c r="X57" s="32">
        <f>TRUNC(ROUND(E57*W57,2),2)</f>
        <v>30487.4</v>
      </c>
      <c r="Y57" s="32">
        <f t="shared" si="68"/>
        <v>0</v>
      </c>
      <c r="Z57" s="32">
        <f t="shared" si="69"/>
        <v>0</v>
      </c>
      <c r="AA57" s="32">
        <f t="shared" si="70"/>
        <v>0</v>
      </c>
      <c r="AB57" s="32">
        <f t="shared" si="71"/>
        <v>0</v>
      </c>
      <c r="AC57" s="32">
        <f t="shared" si="72"/>
        <v>0</v>
      </c>
      <c r="AD57" s="32">
        <f t="shared" si="73"/>
        <v>0</v>
      </c>
      <c r="AE57" s="32">
        <f t="shared" si="74"/>
        <v>30487.398000000005</v>
      </c>
      <c r="AF57" s="32">
        <f t="shared" si="75"/>
        <v>0</v>
      </c>
      <c r="AG57" s="32">
        <f t="shared" si="76"/>
        <v>0</v>
      </c>
      <c r="AH57" s="32">
        <f t="shared" si="77"/>
        <v>0</v>
      </c>
      <c r="AI57" s="33">
        <f t="shared" si="78"/>
        <v>0</v>
      </c>
      <c r="AJ57" s="33">
        <f t="shared" si="79"/>
        <v>0</v>
      </c>
      <c r="AK57" s="33">
        <f t="shared" si="80"/>
        <v>0</v>
      </c>
      <c r="AL57" s="100">
        <f t="shared" si="81"/>
        <v>0</v>
      </c>
      <c r="AM57" s="32">
        <f>T57*W57</f>
        <v>30487.398000000005</v>
      </c>
      <c r="AN57" s="106">
        <f t="shared" si="82"/>
        <v>30487.398000000005</v>
      </c>
      <c r="AO57" s="83">
        <f t="shared" si="20"/>
        <v>1.9999999967694748E-3</v>
      </c>
      <c r="AP57" s="34">
        <f t="shared" si="83"/>
        <v>100</v>
      </c>
      <c r="AQ57" s="65"/>
      <c r="AR57" s="65"/>
      <c r="AS57" s="108">
        <f>AM61+AL61</f>
        <v>4827.8687999999993</v>
      </c>
      <c r="AT57" s="65"/>
      <c r="AU57" s="65"/>
      <c r="AV57" s="65"/>
    </row>
    <row r="58" spans="1:48" x14ac:dyDescent="0.25">
      <c r="A58" s="11"/>
      <c r="B58" s="11"/>
      <c r="C58" s="13" t="s">
        <v>163</v>
      </c>
      <c r="D58" s="13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68"/>
      <c r="Q58" s="68"/>
      <c r="R58" s="68"/>
      <c r="S58" s="95"/>
      <c r="T58" s="39"/>
      <c r="U58" s="39"/>
      <c r="V58" s="39"/>
      <c r="W58" s="39"/>
      <c r="X58" s="41">
        <f>SUM(X49:X57)</f>
        <v>231402.31286999999</v>
      </c>
      <c r="Y58" s="41">
        <f>SUM(Y51:Y57)</f>
        <v>0</v>
      </c>
      <c r="Z58" s="41">
        <f t="shared" ref="Z58:AM58" si="84">SUM(Z51:Z57)</f>
        <v>18167.0255</v>
      </c>
      <c r="AA58" s="41">
        <f t="shared" si="84"/>
        <v>10807.063900000001</v>
      </c>
      <c r="AB58" s="41">
        <f t="shared" si="84"/>
        <v>86118.149399999995</v>
      </c>
      <c r="AC58" s="41">
        <f t="shared" si="84"/>
        <v>22953.521099999998</v>
      </c>
      <c r="AD58" s="41">
        <f t="shared" si="84"/>
        <v>7829.4057000000003</v>
      </c>
      <c r="AE58" s="41">
        <f t="shared" si="84"/>
        <v>55987.147300000004</v>
      </c>
      <c r="AF58" s="41">
        <f t="shared" si="84"/>
        <v>0</v>
      </c>
      <c r="AG58" s="41">
        <f t="shared" si="84"/>
        <v>19646.922399999999</v>
      </c>
      <c r="AH58" s="41">
        <f t="shared" si="84"/>
        <v>0</v>
      </c>
      <c r="AI58" s="41">
        <f t="shared" si="84"/>
        <v>8981.9599999999991</v>
      </c>
      <c r="AJ58" s="41">
        <f t="shared" si="84"/>
        <v>923.79599999999994</v>
      </c>
      <c r="AK58" s="41">
        <f t="shared" si="84"/>
        <v>0</v>
      </c>
      <c r="AL58" s="101">
        <f t="shared" si="84"/>
        <v>0</v>
      </c>
      <c r="AM58" s="41">
        <f t="shared" si="84"/>
        <v>231401.87880000001</v>
      </c>
      <c r="AN58" s="106">
        <f>SUBTOTAL(9,AN51:AN57)</f>
        <v>231401.87880000001</v>
      </c>
      <c r="AO58" s="83">
        <f t="shared" si="20"/>
        <v>0.43406999998842366</v>
      </c>
      <c r="AP58" s="34"/>
      <c r="AQ58" s="110">
        <f>AN58+AO58</f>
        <v>231402.31286999999</v>
      </c>
      <c r="AR58" s="110">
        <f>X58</f>
        <v>231402.31286999999</v>
      </c>
      <c r="AS58" s="23"/>
      <c r="AT58" s="23"/>
      <c r="AU58" s="23"/>
      <c r="AV58" s="23"/>
    </row>
    <row r="59" spans="1:48" x14ac:dyDescent="0.25">
      <c r="A59" s="58"/>
      <c r="B59" s="59"/>
      <c r="C59" s="66"/>
      <c r="D59" s="60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29"/>
      <c r="Q59" s="29"/>
      <c r="R59" s="29"/>
      <c r="S59" s="93"/>
      <c r="T59" s="63"/>
      <c r="U59" s="63"/>
      <c r="V59" s="63"/>
      <c r="W59" s="63"/>
      <c r="X59" s="48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3"/>
      <c r="AJ59" s="33"/>
      <c r="AK59" s="33"/>
      <c r="AL59" s="100"/>
      <c r="AM59" s="32"/>
      <c r="AN59" s="106"/>
      <c r="AO59" s="83">
        <f t="shared" si="20"/>
        <v>0</v>
      </c>
      <c r="AP59" s="34"/>
      <c r="AQ59" s="65"/>
      <c r="AR59" s="65"/>
      <c r="AS59" s="65"/>
      <c r="AT59" s="65"/>
      <c r="AU59" s="65"/>
      <c r="AV59" s="65"/>
    </row>
    <row r="60" spans="1:48" x14ac:dyDescent="0.25">
      <c r="A60" s="11"/>
      <c r="B60" s="11" t="s">
        <v>164</v>
      </c>
      <c r="C60" s="12" t="s">
        <v>165</v>
      </c>
      <c r="D60" s="13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68"/>
      <c r="Q60" s="68"/>
      <c r="R60" s="68"/>
      <c r="S60" s="94"/>
      <c r="T60" s="39"/>
      <c r="U60" s="39"/>
      <c r="V60" s="39"/>
      <c r="W60" s="39"/>
      <c r="X60" s="50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0"/>
      <c r="AJ60" s="40"/>
      <c r="AK60" s="40"/>
      <c r="AL60" s="101"/>
      <c r="AM60" s="40"/>
      <c r="AN60" s="106"/>
      <c r="AO60" s="83">
        <f t="shared" si="20"/>
        <v>0</v>
      </c>
      <c r="AP60" s="34"/>
      <c r="AQ60" s="23"/>
      <c r="AR60" s="23"/>
      <c r="AS60" s="23"/>
      <c r="AT60" s="23"/>
      <c r="AU60" s="23"/>
      <c r="AV60" s="23"/>
    </row>
    <row r="61" spans="1:48" ht="28.5" x14ac:dyDescent="0.25">
      <c r="A61" s="24" t="s">
        <v>166</v>
      </c>
      <c r="B61" s="25" t="s">
        <v>167</v>
      </c>
      <c r="C61" s="26" t="s">
        <v>168</v>
      </c>
      <c r="D61" s="27" t="s">
        <v>58</v>
      </c>
      <c r="E61" s="28">
        <v>45.84</v>
      </c>
      <c r="F61" s="28"/>
      <c r="G61" s="28"/>
      <c r="H61" s="28">
        <v>0</v>
      </c>
      <c r="I61" s="28"/>
      <c r="J61" s="28"/>
      <c r="K61" s="28"/>
      <c r="L61" s="28"/>
      <c r="M61" s="28"/>
      <c r="N61" s="28"/>
      <c r="O61" s="28"/>
      <c r="P61" s="29">
        <f>'[15]Mem. de cálc.'!H629</f>
        <v>0</v>
      </c>
      <c r="Q61" s="29"/>
      <c r="R61" s="29">
        <v>25.84</v>
      </c>
      <c r="S61" s="93">
        <v>20</v>
      </c>
      <c r="T61" s="30">
        <v>25.84</v>
      </c>
      <c r="U61" s="30">
        <f t="shared" si="17"/>
        <v>45.84</v>
      </c>
      <c r="V61" s="30">
        <f t="shared" ref="V61:V64" si="85">E61-U61</f>
        <v>0</v>
      </c>
      <c r="W61" s="31">
        <v>105.32</v>
      </c>
      <c r="X61" s="32">
        <f>TRUNC(ROUND(E61*W61,2),2)</f>
        <v>4827.87</v>
      </c>
      <c r="Y61" s="32">
        <f>F61*W61</f>
        <v>0</v>
      </c>
      <c r="Z61" s="32">
        <f>G61*W61</f>
        <v>0</v>
      </c>
      <c r="AA61" s="32">
        <f>H61*W61</f>
        <v>0</v>
      </c>
      <c r="AB61" s="32">
        <f>I61*W61</f>
        <v>0</v>
      </c>
      <c r="AC61" s="32">
        <f>J61*W61</f>
        <v>0</v>
      </c>
      <c r="AD61" s="32">
        <f>K61*W61</f>
        <v>0</v>
      </c>
      <c r="AE61" s="32">
        <f>L61*W61</f>
        <v>0</v>
      </c>
      <c r="AF61" s="32">
        <f>M61*W61</f>
        <v>0</v>
      </c>
      <c r="AG61" s="32">
        <f>N61*W61</f>
        <v>0</v>
      </c>
      <c r="AH61" s="32">
        <f>O61*W61</f>
        <v>0</v>
      </c>
      <c r="AI61" s="33">
        <f>TRUNC(ROUND(P61*W61,2),2)</f>
        <v>0</v>
      </c>
      <c r="AJ61" s="33">
        <f>Q61*W61</f>
        <v>0</v>
      </c>
      <c r="AK61" s="33">
        <f>R61*W61</f>
        <v>2721.4687999999996</v>
      </c>
      <c r="AL61" s="100">
        <f>S61*W61</f>
        <v>2106.3999999999996</v>
      </c>
      <c r="AM61" s="32">
        <f>T61*W61</f>
        <v>2721.4687999999996</v>
      </c>
      <c r="AN61" s="106">
        <f t="shared" ref="AN61:AN65" si="86">AM61+AL61</f>
        <v>4827.8687999999993</v>
      </c>
      <c r="AO61" s="83">
        <f t="shared" si="20"/>
        <v>1.2000000006082701E-3</v>
      </c>
      <c r="AP61" s="34">
        <f>(U61*100)/E61</f>
        <v>99.999999999999986</v>
      </c>
      <c r="AQ61" s="69" t="s">
        <v>169</v>
      </c>
      <c r="AR61" s="69"/>
      <c r="AS61" s="69"/>
      <c r="AT61" s="69"/>
      <c r="AU61" s="69"/>
      <c r="AV61" s="69"/>
    </row>
    <row r="62" spans="1:48" x14ac:dyDescent="0.25">
      <c r="A62" s="24" t="s">
        <v>170</v>
      </c>
      <c r="B62" s="52" t="s">
        <v>171</v>
      </c>
      <c r="C62" s="26" t="s">
        <v>172</v>
      </c>
      <c r="D62" s="27" t="s">
        <v>93</v>
      </c>
      <c r="E62" s="28">
        <v>10</v>
      </c>
      <c r="F62" s="28"/>
      <c r="G62" s="28"/>
      <c r="H62" s="28">
        <v>0</v>
      </c>
      <c r="I62" s="28"/>
      <c r="J62" s="28"/>
      <c r="K62" s="28"/>
      <c r="L62" s="28"/>
      <c r="M62" s="28"/>
      <c r="N62" s="28"/>
      <c r="O62" s="28"/>
      <c r="P62" s="70"/>
      <c r="Q62" s="70"/>
      <c r="R62" s="70"/>
      <c r="S62" s="98"/>
      <c r="T62" s="30">
        <f t="shared" si="16"/>
        <v>0</v>
      </c>
      <c r="U62" s="30">
        <f t="shared" si="17"/>
        <v>0</v>
      </c>
      <c r="V62" s="85">
        <f t="shared" si="85"/>
        <v>10</v>
      </c>
      <c r="W62" s="31">
        <v>364.88</v>
      </c>
      <c r="X62" s="32">
        <f>TRUNC(ROUND(E62*W62,2),2)</f>
        <v>3648.8</v>
      </c>
      <c r="Y62" s="32">
        <f>F62*W62</f>
        <v>0</v>
      </c>
      <c r="Z62" s="32">
        <f>G62*W62</f>
        <v>0</v>
      </c>
      <c r="AA62" s="32">
        <f>H62*W62</f>
        <v>0</v>
      </c>
      <c r="AB62" s="32">
        <f>I62*W62</f>
        <v>0</v>
      </c>
      <c r="AC62" s="32">
        <f>J62*W62</f>
        <v>0</v>
      </c>
      <c r="AD62" s="32">
        <f>K62*W62</f>
        <v>0</v>
      </c>
      <c r="AE62" s="32">
        <f>L62*W62</f>
        <v>0</v>
      </c>
      <c r="AF62" s="32">
        <f>M62*W62</f>
        <v>0</v>
      </c>
      <c r="AG62" s="32">
        <f>N62*W62</f>
        <v>0</v>
      </c>
      <c r="AH62" s="32">
        <f>O62*W62</f>
        <v>0</v>
      </c>
      <c r="AI62" s="33">
        <f>TRUNC(ROUND(P62*W62,2),2)</f>
        <v>0</v>
      </c>
      <c r="AJ62" s="33">
        <f>Q62*W62</f>
        <v>0</v>
      </c>
      <c r="AK62" s="33">
        <f>R62*W62</f>
        <v>0</v>
      </c>
      <c r="AL62" s="100">
        <f>S62*W62</f>
        <v>0</v>
      </c>
      <c r="AM62" s="32">
        <f>T62*W62</f>
        <v>0</v>
      </c>
      <c r="AN62" s="106">
        <f t="shared" si="86"/>
        <v>0</v>
      </c>
      <c r="AO62" s="83">
        <f>X62-AN62</f>
        <v>3648.8</v>
      </c>
      <c r="AP62" s="34">
        <f>(U62*100)/E62</f>
        <v>0</v>
      </c>
      <c r="AQ62" s="65"/>
      <c r="AR62" s="65"/>
      <c r="AS62" s="65"/>
      <c r="AT62" s="65"/>
      <c r="AU62" s="65"/>
      <c r="AV62" s="65"/>
    </row>
    <row r="63" spans="1:48" x14ac:dyDescent="0.25">
      <c r="A63" s="24" t="s">
        <v>173</v>
      </c>
      <c r="B63" s="52" t="s">
        <v>174</v>
      </c>
      <c r="C63" s="26" t="s">
        <v>175</v>
      </c>
      <c r="D63" s="27" t="s">
        <v>58</v>
      </c>
      <c r="E63" s="28">
        <v>21.375</v>
      </c>
      <c r="F63" s="28"/>
      <c r="G63" s="28"/>
      <c r="H63" s="28">
        <v>0</v>
      </c>
      <c r="I63" s="28"/>
      <c r="J63" s="28"/>
      <c r="K63" s="28"/>
      <c r="L63" s="28"/>
      <c r="M63" s="28"/>
      <c r="N63" s="28"/>
      <c r="O63" s="28"/>
      <c r="P63" s="70"/>
      <c r="Q63" s="70"/>
      <c r="R63" s="70"/>
      <c r="S63" s="98"/>
      <c r="T63" s="30">
        <f t="shared" si="16"/>
        <v>0</v>
      </c>
      <c r="U63" s="30">
        <f t="shared" si="17"/>
        <v>0</v>
      </c>
      <c r="V63" s="85">
        <f t="shared" si="85"/>
        <v>21.375</v>
      </c>
      <c r="W63" s="31">
        <v>394.1</v>
      </c>
      <c r="X63" s="32">
        <f>TRUNC(ROUND(E63*W63,2),2)</f>
        <v>8423.89</v>
      </c>
      <c r="Y63" s="32">
        <f>F63*W63</f>
        <v>0</v>
      </c>
      <c r="Z63" s="32">
        <f>G63*W63</f>
        <v>0</v>
      </c>
      <c r="AA63" s="32">
        <f>H63*W63</f>
        <v>0</v>
      </c>
      <c r="AB63" s="32">
        <f>I63*W63</f>
        <v>0</v>
      </c>
      <c r="AC63" s="32">
        <f>J63*W63</f>
        <v>0</v>
      </c>
      <c r="AD63" s="32">
        <f>K63*W63</f>
        <v>0</v>
      </c>
      <c r="AE63" s="32">
        <f>L63*W63</f>
        <v>0</v>
      </c>
      <c r="AF63" s="32">
        <f>M63*W63</f>
        <v>0</v>
      </c>
      <c r="AG63" s="32">
        <f>N63*W63</f>
        <v>0</v>
      </c>
      <c r="AH63" s="32">
        <f>O63*W63</f>
        <v>0</v>
      </c>
      <c r="AI63" s="33">
        <f>TRUNC(ROUND(P63*W63,2),2)</f>
        <v>0</v>
      </c>
      <c r="AJ63" s="33">
        <f>Q63*W63</f>
        <v>0</v>
      </c>
      <c r="AK63" s="33">
        <f>R63*W63</f>
        <v>0</v>
      </c>
      <c r="AL63" s="100">
        <f>S63*W63</f>
        <v>0</v>
      </c>
      <c r="AM63" s="32">
        <f>T63*W63</f>
        <v>0</v>
      </c>
      <c r="AN63" s="106">
        <f t="shared" si="86"/>
        <v>0</v>
      </c>
      <c r="AO63" s="83">
        <f t="shared" si="20"/>
        <v>8423.89</v>
      </c>
      <c r="AP63" s="34">
        <f>(U63*100)/E63</f>
        <v>0</v>
      </c>
      <c r="AQ63" s="65"/>
      <c r="AR63" s="65"/>
      <c r="AS63" s="65"/>
      <c r="AT63" s="65"/>
      <c r="AU63" s="65"/>
      <c r="AV63" s="65"/>
    </row>
    <row r="64" spans="1:48" x14ac:dyDescent="0.25">
      <c r="A64" s="24" t="s">
        <v>176</v>
      </c>
      <c r="B64" s="52" t="s">
        <v>177</v>
      </c>
      <c r="C64" s="26" t="s">
        <v>178</v>
      </c>
      <c r="D64" s="27" t="s">
        <v>80</v>
      </c>
      <c r="E64" s="28">
        <v>209.33999999999975</v>
      </c>
      <c r="F64" s="28"/>
      <c r="G64" s="28"/>
      <c r="H64" s="28">
        <v>0</v>
      </c>
      <c r="I64" s="28"/>
      <c r="J64" s="28"/>
      <c r="K64" s="28"/>
      <c r="L64" s="28"/>
      <c r="M64" s="28"/>
      <c r="N64" s="28">
        <v>138.28</v>
      </c>
      <c r="O64" s="28"/>
      <c r="P64" s="70">
        <f>'[15]Mem. de cálc.'!H700</f>
        <v>24.5</v>
      </c>
      <c r="Q64" s="70"/>
      <c r="R64" s="70"/>
      <c r="S64" s="98"/>
      <c r="T64" s="30">
        <f t="shared" si="16"/>
        <v>162.78</v>
      </c>
      <c r="U64" s="30">
        <f t="shared" si="17"/>
        <v>162.78</v>
      </c>
      <c r="V64" s="85">
        <f t="shared" si="85"/>
        <v>46.559999999999746</v>
      </c>
      <c r="W64" s="31">
        <v>9.6999999999999993</v>
      </c>
      <c r="X64" s="32">
        <f>TRUNC(ROUND(E64*W64,2),2)</f>
        <v>2030.6</v>
      </c>
      <c r="Y64" s="32">
        <f>F64*W64</f>
        <v>0</v>
      </c>
      <c r="Z64" s="32">
        <f>G64*W64</f>
        <v>0</v>
      </c>
      <c r="AA64" s="32">
        <f>H64*W64</f>
        <v>0</v>
      </c>
      <c r="AB64" s="32">
        <f>I64*W64</f>
        <v>0</v>
      </c>
      <c r="AC64" s="32">
        <f>J64*W64</f>
        <v>0</v>
      </c>
      <c r="AD64" s="32">
        <f>K64*W64</f>
        <v>0</v>
      </c>
      <c r="AE64" s="32">
        <f>L64*W64</f>
        <v>0</v>
      </c>
      <c r="AF64" s="32">
        <f>M64*W64</f>
        <v>0</v>
      </c>
      <c r="AG64" s="32">
        <f>N64*W64</f>
        <v>1341.3159999999998</v>
      </c>
      <c r="AH64" s="32">
        <f>O64*W64</f>
        <v>0</v>
      </c>
      <c r="AI64" s="33">
        <f>TRUNC(ROUND(P64*W64,2),2)</f>
        <v>237.65</v>
      </c>
      <c r="AJ64" s="33">
        <f>Q64*W64</f>
        <v>0</v>
      </c>
      <c r="AK64" s="33">
        <f>R64*W64</f>
        <v>0</v>
      </c>
      <c r="AL64" s="100">
        <f>S64*W64</f>
        <v>0</v>
      </c>
      <c r="AM64" s="32">
        <f>U64*W64</f>
        <v>1578.9659999999999</v>
      </c>
      <c r="AN64" s="106">
        <f t="shared" si="86"/>
        <v>1578.9659999999999</v>
      </c>
      <c r="AO64" s="83">
        <f t="shared" si="20"/>
        <v>451.63400000000001</v>
      </c>
      <c r="AP64" s="34">
        <f>(U64*100)/E64</f>
        <v>77.758670106047674</v>
      </c>
      <c r="AQ64" s="65"/>
      <c r="AR64" s="65"/>
      <c r="AS64" s="65"/>
      <c r="AT64" s="65"/>
      <c r="AU64" s="65"/>
      <c r="AV64" s="65"/>
    </row>
    <row r="65" spans="1:48" ht="42.75" x14ac:dyDescent="0.25">
      <c r="A65" s="24" t="s">
        <v>179</v>
      </c>
      <c r="B65" s="52" t="s">
        <v>180</v>
      </c>
      <c r="C65" s="26" t="s">
        <v>181</v>
      </c>
      <c r="D65" s="27" t="s">
        <v>58</v>
      </c>
      <c r="E65" s="28">
        <v>736.2296</v>
      </c>
      <c r="F65" s="28"/>
      <c r="G65" s="28">
        <v>100.55</v>
      </c>
      <c r="H65" s="28">
        <v>0</v>
      </c>
      <c r="I65" s="28"/>
      <c r="J65" s="28"/>
      <c r="K65" s="28">
        <v>115.97</v>
      </c>
      <c r="L65" s="28"/>
      <c r="M65" s="28"/>
      <c r="N65" s="28">
        <v>177.28</v>
      </c>
      <c r="O65" s="28">
        <v>152.71</v>
      </c>
      <c r="P65" s="70">
        <f>'[15]Mem. de cálc.'!H740</f>
        <v>152.52589999999998</v>
      </c>
      <c r="Q65" s="70"/>
      <c r="R65" s="70">
        <v>37.159999999999997</v>
      </c>
      <c r="S65" s="98"/>
      <c r="T65" s="30">
        <v>736.23</v>
      </c>
      <c r="U65" s="30">
        <f t="shared" si="17"/>
        <v>736.23</v>
      </c>
      <c r="V65" s="85">
        <v>0</v>
      </c>
      <c r="W65" s="31">
        <v>83.58</v>
      </c>
      <c r="X65" s="32">
        <f>TRUNC(ROUND(E65*W65,2),2)</f>
        <v>61534.07</v>
      </c>
      <c r="Y65" s="32">
        <f>F65*W65</f>
        <v>0</v>
      </c>
      <c r="Z65" s="32">
        <f>G65*W65</f>
        <v>8403.9689999999991</v>
      </c>
      <c r="AA65" s="32">
        <f>H65*W65</f>
        <v>0</v>
      </c>
      <c r="AB65" s="32">
        <f>I65*W65</f>
        <v>0</v>
      </c>
      <c r="AC65" s="32">
        <f>J65*W65</f>
        <v>0</v>
      </c>
      <c r="AD65" s="32">
        <f>K65*W65</f>
        <v>9692.7726000000002</v>
      </c>
      <c r="AE65" s="32">
        <f>L65*W65</f>
        <v>0</v>
      </c>
      <c r="AF65" s="32">
        <f>M65*W65</f>
        <v>0</v>
      </c>
      <c r="AG65" s="32">
        <f>N65*W65</f>
        <v>14817.062399999999</v>
      </c>
      <c r="AH65" s="32">
        <f>O65*W65</f>
        <v>12763.5018</v>
      </c>
      <c r="AI65" s="33">
        <f>TRUNC(ROUND(P65*W65,2),2)</f>
        <v>12748.11</v>
      </c>
      <c r="AJ65" s="33">
        <f>Q65*W65</f>
        <v>0</v>
      </c>
      <c r="AK65" s="33">
        <f>R65*W65</f>
        <v>3105.8327999999997</v>
      </c>
      <c r="AL65" s="100">
        <f>S65*W65</f>
        <v>0</v>
      </c>
      <c r="AM65" s="32">
        <f>X65</f>
        <v>61534.07</v>
      </c>
      <c r="AN65" s="106">
        <f t="shared" si="86"/>
        <v>61534.07</v>
      </c>
      <c r="AO65" s="83">
        <f t="shared" si="20"/>
        <v>0</v>
      </c>
      <c r="AP65" s="34">
        <f>(U65*100)/E65</f>
        <v>100.00005433087722</v>
      </c>
      <c r="AQ65" s="65"/>
      <c r="AR65" s="65"/>
      <c r="AS65" s="65"/>
      <c r="AT65" s="65"/>
      <c r="AU65" s="65"/>
      <c r="AV65" s="65"/>
    </row>
    <row r="66" spans="1:48" x14ac:dyDescent="0.25">
      <c r="A66" s="11"/>
      <c r="B66" s="11"/>
      <c r="C66" s="13" t="s">
        <v>182</v>
      </c>
      <c r="D66" s="13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68"/>
      <c r="Q66" s="68"/>
      <c r="R66" s="68"/>
      <c r="S66" s="94"/>
      <c r="T66" s="39"/>
      <c r="U66" s="39"/>
      <c r="V66" s="39"/>
      <c r="W66" s="39"/>
      <c r="X66" s="41">
        <f t="shared" ref="X66" si="87">SUM(X61:X65)</f>
        <v>80465.23</v>
      </c>
      <c r="Y66" s="41"/>
      <c r="Z66" s="41">
        <f>SUM(Z61:Z65)</f>
        <v>8403.9689999999991</v>
      </c>
      <c r="AA66" s="41">
        <f t="shared" ref="AA66:AM66" si="88">SUM(AA61:AA65)</f>
        <v>0</v>
      </c>
      <c r="AB66" s="41">
        <f t="shared" si="88"/>
        <v>0</v>
      </c>
      <c r="AC66" s="41">
        <f t="shared" si="88"/>
        <v>0</v>
      </c>
      <c r="AD66" s="41">
        <f t="shared" si="88"/>
        <v>9692.7726000000002</v>
      </c>
      <c r="AE66" s="41">
        <f t="shared" si="88"/>
        <v>0</v>
      </c>
      <c r="AF66" s="41">
        <f t="shared" si="88"/>
        <v>0</v>
      </c>
      <c r="AG66" s="41">
        <f t="shared" si="88"/>
        <v>16158.378399999998</v>
      </c>
      <c r="AH66" s="41">
        <f t="shared" si="88"/>
        <v>12763.5018</v>
      </c>
      <c r="AI66" s="41">
        <f t="shared" si="88"/>
        <v>12985.76</v>
      </c>
      <c r="AJ66" s="41">
        <f t="shared" si="88"/>
        <v>0</v>
      </c>
      <c r="AK66" s="41">
        <f t="shared" si="88"/>
        <v>5827.3015999999989</v>
      </c>
      <c r="AL66" s="101">
        <f t="shared" si="88"/>
        <v>2106.3999999999996</v>
      </c>
      <c r="AM66" s="41">
        <f t="shared" si="88"/>
        <v>65834.504799999995</v>
      </c>
      <c r="AN66" s="106">
        <f>SUBTOTAL(9,AN61:AN65)</f>
        <v>67940.904800000004</v>
      </c>
      <c r="AO66" s="83">
        <f t="shared" si="20"/>
        <v>12524.325199999992</v>
      </c>
      <c r="AP66" s="34"/>
      <c r="AQ66" s="110">
        <f>AN66+AO66</f>
        <v>80465.23</v>
      </c>
      <c r="AR66" s="110">
        <f>X66</f>
        <v>80465.23</v>
      </c>
      <c r="AS66" s="23"/>
      <c r="AT66" s="23"/>
      <c r="AU66" s="23"/>
      <c r="AV66" s="23"/>
    </row>
    <row r="67" spans="1:48" x14ac:dyDescent="0.25">
      <c r="A67" s="58"/>
      <c r="B67" s="59"/>
      <c r="C67" s="66"/>
      <c r="D67" s="60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70"/>
      <c r="Q67" s="70"/>
      <c r="R67" s="70"/>
      <c r="S67" s="98"/>
      <c r="T67" s="71"/>
      <c r="U67" s="71"/>
      <c r="V67" s="71"/>
      <c r="W67" s="71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100"/>
      <c r="AM67" s="32"/>
      <c r="AN67" s="106"/>
      <c r="AO67" s="83">
        <f t="shared" si="20"/>
        <v>0</v>
      </c>
      <c r="AP67" s="34"/>
      <c r="AQ67" s="65"/>
      <c r="AR67" s="65"/>
      <c r="AS67" s="65"/>
      <c r="AT67" s="65"/>
      <c r="AU67" s="65"/>
      <c r="AV67" s="65"/>
    </row>
    <row r="68" spans="1:48" x14ac:dyDescent="0.25">
      <c r="A68" s="11"/>
      <c r="B68" s="11" t="s">
        <v>183</v>
      </c>
      <c r="C68" s="12" t="s">
        <v>184</v>
      </c>
      <c r="D68" s="13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68"/>
      <c r="Q68" s="68"/>
      <c r="R68" s="68"/>
      <c r="S68" s="95"/>
      <c r="T68" s="39"/>
      <c r="U68" s="39"/>
      <c r="V68" s="39"/>
      <c r="W68" s="39"/>
      <c r="X68" s="50">
        <f>(E68*W68)</f>
        <v>0</v>
      </c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0"/>
      <c r="AJ68" s="40"/>
      <c r="AK68" s="40"/>
      <c r="AL68" s="101"/>
      <c r="AM68" s="40"/>
      <c r="AN68" s="106"/>
      <c r="AO68" s="83">
        <f t="shared" si="20"/>
        <v>0</v>
      </c>
      <c r="AP68" s="34"/>
      <c r="AQ68" s="23"/>
      <c r="AR68" s="23"/>
      <c r="AS68" s="23"/>
      <c r="AT68" s="23"/>
      <c r="AU68" s="23"/>
      <c r="AV68" s="23"/>
    </row>
    <row r="69" spans="1:48" ht="28.5" x14ac:dyDescent="0.25">
      <c r="A69" s="24" t="s">
        <v>185</v>
      </c>
      <c r="B69" s="52" t="s">
        <v>186</v>
      </c>
      <c r="C69" s="26" t="s">
        <v>187</v>
      </c>
      <c r="D69" s="27" t="s">
        <v>188</v>
      </c>
      <c r="E69" s="28">
        <v>20</v>
      </c>
      <c r="F69" s="28"/>
      <c r="G69" s="72">
        <v>0</v>
      </c>
      <c r="H69" s="28"/>
      <c r="I69" s="28"/>
      <c r="J69" s="28"/>
      <c r="K69" s="28"/>
      <c r="L69" s="28"/>
      <c r="M69" s="28"/>
      <c r="N69" s="28"/>
      <c r="O69" s="28"/>
      <c r="P69" s="70"/>
      <c r="Q69" s="70"/>
      <c r="R69" s="70">
        <v>15</v>
      </c>
      <c r="S69" s="98"/>
      <c r="T69" s="30">
        <f t="shared" si="16"/>
        <v>15</v>
      </c>
      <c r="U69" s="30">
        <f t="shared" si="17"/>
        <v>15</v>
      </c>
      <c r="V69" s="85">
        <f t="shared" ref="V69:V80" si="89">E69-U69</f>
        <v>5</v>
      </c>
      <c r="W69" s="31">
        <v>227.75</v>
      </c>
      <c r="X69" s="32">
        <f t="shared" ref="X69:X80" si="90">TRUNC(ROUND(E69*W69,2),2)</f>
        <v>4555</v>
      </c>
      <c r="Y69" s="32">
        <f t="shared" ref="Y69:Y80" si="91">F69*W69</f>
        <v>0</v>
      </c>
      <c r="Z69" s="32">
        <f t="shared" ref="Z69:Z80" si="92">G69*W69</f>
        <v>0</v>
      </c>
      <c r="AA69" s="32">
        <f t="shared" ref="AA69:AA80" si="93">H69*W69</f>
        <v>0</v>
      </c>
      <c r="AB69" s="32">
        <f t="shared" ref="AB69:AB80" si="94">I69*W69</f>
        <v>0</v>
      </c>
      <c r="AC69" s="32">
        <f t="shared" ref="AC69:AC80" si="95">J69*W69</f>
        <v>0</v>
      </c>
      <c r="AD69" s="32">
        <f t="shared" ref="AD69:AD80" si="96">K69*W69</f>
        <v>0</v>
      </c>
      <c r="AE69" s="32">
        <f t="shared" ref="AE69:AE80" si="97">L69*W69</f>
        <v>0</v>
      </c>
      <c r="AF69" s="32">
        <f t="shared" ref="AF69:AF80" si="98">M69*W69</f>
        <v>0</v>
      </c>
      <c r="AG69" s="32">
        <f t="shared" ref="AG69:AG80" si="99">N69*W69</f>
        <v>0</v>
      </c>
      <c r="AH69" s="32">
        <f t="shared" ref="AH69:AH80" si="100">O69*W69</f>
        <v>0</v>
      </c>
      <c r="AI69" s="33">
        <f t="shared" ref="AI69:AI80" si="101">TRUNC(ROUND(P69*W69,2),2)</f>
        <v>0</v>
      </c>
      <c r="AJ69" s="33">
        <f t="shared" ref="AJ69:AJ80" si="102">Q69*W69</f>
        <v>0</v>
      </c>
      <c r="AK69" s="33">
        <f t="shared" ref="AK69:AK80" si="103">R69*W69</f>
        <v>3416.25</v>
      </c>
      <c r="AL69" s="100">
        <f t="shared" ref="AL69:AL80" si="104">S69*W69</f>
        <v>0</v>
      </c>
      <c r="AM69" s="32">
        <f t="shared" ref="AM69:AM80" si="105">T69*W69</f>
        <v>3416.25</v>
      </c>
      <c r="AN69" s="106">
        <f t="shared" ref="AN69:AN80" si="106">AM69+AL69</f>
        <v>3416.25</v>
      </c>
      <c r="AO69" s="83">
        <f t="shared" si="20"/>
        <v>1138.75</v>
      </c>
      <c r="AP69" s="34">
        <f t="shared" ref="AP69:AP80" si="107">(U69*100)/E69</f>
        <v>75</v>
      </c>
      <c r="AQ69" s="65"/>
      <c r="AR69" s="65"/>
      <c r="AS69" s="65"/>
      <c r="AT69" s="65"/>
      <c r="AU69" s="65"/>
      <c r="AV69" s="65"/>
    </row>
    <row r="70" spans="1:48" x14ac:dyDescent="0.25">
      <c r="A70" s="24" t="s">
        <v>189</v>
      </c>
      <c r="B70" s="52" t="s">
        <v>190</v>
      </c>
      <c r="C70" s="26" t="s">
        <v>191</v>
      </c>
      <c r="D70" s="27" t="s">
        <v>80</v>
      </c>
      <c r="E70" s="28">
        <v>24.4</v>
      </c>
      <c r="F70" s="28"/>
      <c r="G70" s="28">
        <v>0</v>
      </c>
      <c r="H70" s="28"/>
      <c r="I70" s="28"/>
      <c r="J70" s="28"/>
      <c r="K70" s="28"/>
      <c r="L70" s="28"/>
      <c r="M70" s="28"/>
      <c r="N70" s="28"/>
      <c r="O70" s="28"/>
      <c r="P70" s="70"/>
      <c r="Q70" s="70"/>
      <c r="R70" s="70">
        <v>20</v>
      </c>
      <c r="S70" s="98"/>
      <c r="T70" s="30">
        <f t="shared" si="16"/>
        <v>20</v>
      </c>
      <c r="U70" s="30">
        <f t="shared" si="17"/>
        <v>20</v>
      </c>
      <c r="V70" s="85">
        <f t="shared" si="89"/>
        <v>4.3999999999999986</v>
      </c>
      <c r="W70" s="31">
        <v>68.05</v>
      </c>
      <c r="X70" s="32">
        <f t="shared" si="90"/>
        <v>1660.42</v>
      </c>
      <c r="Y70" s="32">
        <f t="shared" si="91"/>
        <v>0</v>
      </c>
      <c r="Z70" s="32">
        <f t="shared" si="92"/>
        <v>0</v>
      </c>
      <c r="AA70" s="32">
        <f t="shared" si="93"/>
        <v>0</v>
      </c>
      <c r="AB70" s="32">
        <f t="shared" si="94"/>
        <v>0</v>
      </c>
      <c r="AC70" s="32">
        <f t="shared" si="95"/>
        <v>0</v>
      </c>
      <c r="AD70" s="32">
        <f t="shared" si="96"/>
        <v>0</v>
      </c>
      <c r="AE70" s="32">
        <f t="shared" si="97"/>
        <v>0</v>
      </c>
      <c r="AF70" s="32">
        <f t="shared" si="98"/>
        <v>0</v>
      </c>
      <c r="AG70" s="32">
        <f t="shared" si="99"/>
        <v>0</v>
      </c>
      <c r="AH70" s="32">
        <f t="shared" si="100"/>
        <v>0</v>
      </c>
      <c r="AI70" s="33">
        <f t="shared" si="101"/>
        <v>0</v>
      </c>
      <c r="AJ70" s="33">
        <f t="shared" si="102"/>
        <v>0</v>
      </c>
      <c r="AK70" s="33">
        <f t="shared" si="103"/>
        <v>1361</v>
      </c>
      <c r="AL70" s="100">
        <f t="shared" si="104"/>
        <v>0</v>
      </c>
      <c r="AM70" s="32">
        <f t="shared" si="105"/>
        <v>1361</v>
      </c>
      <c r="AN70" s="106">
        <f t="shared" si="106"/>
        <v>1361</v>
      </c>
      <c r="AO70" s="83">
        <f t="shared" si="20"/>
        <v>299.42000000000007</v>
      </c>
      <c r="AP70" s="34">
        <f t="shared" si="107"/>
        <v>81.967213114754102</v>
      </c>
      <c r="AQ70" s="65"/>
      <c r="AR70" s="65"/>
      <c r="AS70" s="65"/>
      <c r="AT70" s="65"/>
      <c r="AU70" s="65"/>
      <c r="AV70" s="65"/>
    </row>
    <row r="71" spans="1:48" x14ac:dyDescent="0.25">
      <c r="A71" s="24" t="s">
        <v>192</v>
      </c>
      <c r="B71" s="52" t="s">
        <v>193</v>
      </c>
      <c r="C71" s="26" t="s">
        <v>194</v>
      </c>
      <c r="D71" s="27" t="s">
        <v>80</v>
      </c>
      <c r="E71" s="28">
        <v>24.4</v>
      </c>
      <c r="F71" s="28"/>
      <c r="G71" s="28">
        <v>0</v>
      </c>
      <c r="H71" s="28"/>
      <c r="I71" s="28"/>
      <c r="J71" s="28"/>
      <c r="K71" s="28"/>
      <c r="L71" s="28"/>
      <c r="M71" s="28"/>
      <c r="N71" s="28"/>
      <c r="O71" s="28"/>
      <c r="P71" s="70"/>
      <c r="Q71" s="70"/>
      <c r="R71" s="70"/>
      <c r="S71" s="98"/>
      <c r="T71" s="30">
        <f t="shared" si="16"/>
        <v>0</v>
      </c>
      <c r="U71" s="30">
        <f t="shared" si="17"/>
        <v>0</v>
      </c>
      <c r="V71" s="85">
        <f t="shared" si="89"/>
        <v>24.4</v>
      </c>
      <c r="W71" s="31">
        <v>21.48</v>
      </c>
      <c r="X71" s="32">
        <f t="shared" si="90"/>
        <v>524.11</v>
      </c>
      <c r="Y71" s="32">
        <f t="shared" si="91"/>
        <v>0</v>
      </c>
      <c r="Z71" s="32">
        <f t="shared" si="92"/>
        <v>0</v>
      </c>
      <c r="AA71" s="32">
        <f t="shared" si="93"/>
        <v>0</v>
      </c>
      <c r="AB71" s="32">
        <f t="shared" si="94"/>
        <v>0</v>
      </c>
      <c r="AC71" s="32">
        <f t="shared" si="95"/>
        <v>0</v>
      </c>
      <c r="AD71" s="32">
        <f t="shared" si="96"/>
        <v>0</v>
      </c>
      <c r="AE71" s="32">
        <f t="shared" si="97"/>
        <v>0</v>
      </c>
      <c r="AF71" s="32">
        <f t="shared" si="98"/>
        <v>0</v>
      </c>
      <c r="AG71" s="32">
        <f t="shared" si="99"/>
        <v>0</v>
      </c>
      <c r="AH71" s="32">
        <f t="shared" si="100"/>
        <v>0</v>
      </c>
      <c r="AI71" s="33">
        <f t="shared" si="101"/>
        <v>0</v>
      </c>
      <c r="AJ71" s="33">
        <f t="shared" si="102"/>
        <v>0</v>
      </c>
      <c r="AK71" s="33">
        <f t="shared" si="103"/>
        <v>0</v>
      </c>
      <c r="AL71" s="100">
        <f t="shared" si="104"/>
        <v>0</v>
      </c>
      <c r="AM71" s="32">
        <f t="shared" si="105"/>
        <v>0</v>
      </c>
      <c r="AN71" s="106">
        <f t="shared" si="106"/>
        <v>0</v>
      </c>
      <c r="AO71" s="83">
        <f t="shared" si="20"/>
        <v>524.11</v>
      </c>
      <c r="AP71" s="34">
        <f t="shared" si="107"/>
        <v>0</v>
      </c>
      <c r="AQ71" s="65"/>
      <c r="AR71" s="65"/>
      <c r="AS71" s="65"/>
      <c r="AT71" s="65"/>
      <c r="AU71" s="65"/>
      <c r="AV71" s="65"/>
    </row>
    <row r="72" spans="1:48" ht="42.75" x14ac:dyDescent="0.25">
      <c r="A72" s="24" t="s">
        <v>195</v>
      </c>
      <c r="B72" s="52" t="s">
        <v>196</v>
      </c>
      <c r="C72" s="26" t="s">
        <v>197</v>
      </c>
      <c r="D72" s="27" t="s">
        <v>188</v>
      </c>
      <c r="E72" s="28">
        <v>19</v>
      </c>
      <c r="F72" s="28"/>
      <c r="G72" s="28">
        <v>0</v>
      </c>
      <c r="H72" s="28"/>
      <c r="I72" s="28"/>
      <c r="J72" s="28"/>
      <c r="K72" s="28"/>
      <c r="L72" s="28"/>
      <c r="M72" s="28"/>
      <c r="N72" s="28"/>
      <c r="O72" s="28"/>
      <c r="P72" s="70"/>
      <c r="Q72" s="70"/>
      <c r="R72" s="70"/>
      <c r="S72" s="98"/>
      <c r="T72" s="30">
        <f t="shared" si="16"/>
        <v>0</v>
      </c>
      <c r="U72" s="30">
        <f t="shared" si="17"/>
        <v>0</v>
      </c>
      <c r="V72" s="85">
        <f t="shared" si="89"/>
        <v>19</v>
      </c>
      <c r="W72" s="31">
        <v>672.73</v>
      </c>
      <c r="X72" s="32">
        <f t="shared" si="90"/>
        <v>12781.87</v>
      </c>
      <c r="Y72" s="32">
        <f t="shared" si="91"/>
        <v>0</v>
      </c>
      <c r="Z72" s="32">
        <f t="shared" si="92"/>
        <v>0</v>
      </c>
      <c r="AA72" s="32">
        <f t="shared" si="93"/>
        <v>0</v>
      </c>
      <c r="AB72" s="32">
        <f t="shared" si="94"/>
        <v>0</v>
      </c>
      <c r="AC72" s="32">
        <f t="shared" si="95"/>
        <v>0</v>
      </c>
      <c r="AD72" s="32">
        <f t="shared" si="96"/>
        <v>0</v>
      </c>
      <c r="AE72" s="32">
        <f t="shared" si="97"/>
        <v>0</v>
      </c>
      <c r="AF72" s="32">
        <f t="shared" si="98"/>
        <v>0</v>
      </c>
      <c r="AG72" s="32">
        <f t="shared" si="99"/>
        <v>0</v>
      </c>
      <c r="AH72" s="32">
        <f t="shared" si="100"/>
        <v>0</v>
      </c>
      <c r="AI72" s="33">
        <f t="shared" si="101"/>
        <v>0</v>
      </c>
      <c r="AJ72" s="33">
        <f t="shared" si="102"/>
        <v>0</v>
      </c>
      <c r="AK72" s="33">
        <f t="shared" si="103"/>
        <v>0</v>
      </c>
      <c r="AL72" s="100">
        <f t="shared" si="104"/>
        <v>0</v>
      </c>
      <c r="AM72" s="32">
        <f t="shared" si="105"/>
        <v>0</v>
      </c>
      <c r="AN72" s="106">
        <f t="shared" si="106"/>
        <v>0</v>
      </c>
      <c r="AO72" s="83">
        <f t="shared" si="20"/>
        <v>12781.87</v>
      </c>
      <c r="AP72" s="34">
        <f t="shared" si="107"/>
        <v>0</v>
      </c>
      <c r="AQ72" s="65"/>
      <c r="AR72" s="65"/>
      <c r="AS72" s="65"/>
      <c r="AT72" s="65"/>
      <c r="AU72" s="65"/>
      <c r="AV72" s="65"/>
    </row>
    <row r="73" spans="1:48" x14ac:dyDescent="0.25">
      <c r="A73" s="24">
        <v>84876</v>
      </c>
      <c r="B73" s="52" t="s">
        <v>198</v>
      </c>
      <c r="C73" s="26" t="s">
        <v>199</v>
      </c>
      <c r="D73" s="27" t="s">
        <v>58</v>
      </c>
      <c r="E73" s="28">
        <v>1.6800000000000002</v>
      </c>
      <c r="F73" s="28"/>
      <c r="G73" s="28">
        <v>0</v>
      </c>
      <c r="H73" s="28"/>
      <c r="I73" s="28"/>
      <c r="J73" s="28"/>
      <c r="K73" s="28"/>
      <c r="L73" s="28"/>
      <c r="M73" s="28"/>
      <c r="N73" s="28"/>
      <c r="O73" s="28"/>
      <c r="P73" s="70"/>
      <c r="Q73" s="70"/>
      <c r="R73" s="70"/>
      <c r="S73" s="98"/>
      <c r="T73" s="30">
        <f t="shared" si="16"/>
        <v>0</v>
      </c>
      <c r="U73" s="30">
        <f t="shared" si="17"/>
        <v>0</v>
      </c>
      <c r="V73" s="85">
        <f t="shared" si="89"/>
        <v>1.6800000000000002</v>
      </c>
      <c r="W73" s="31">
        <v>545.36</v>
      </c>
      <c r="X73" s="32">
        <f t="shared" si="90"/>
        <v>916.2</v>
      </c>
      <c r="Y73" s="32">
        <f t="shared" si="91"/>
        <v>0</v>
      </c>
      <c r="Z73" s="32">
        <f t="shared" si="92"/>
        <v>0</v>
      </c>
      <c r="AA73" s="32">
        <f t="shared" si="93"/>
        <v>0</v>
      </c>
      <c r="AB73" s="32">
        <f t="shared" si="94"/>
        <v>0</v>
      </c>
      <c r="AC73" s="32">
        <f t="shared" si="95"/>
        <v>0</v>
      </c>
      <c r="AD73" s="32">
        <f t="shared" si="96"/>
        <v>0</v>
      </c>
      <c r="AE73" s="32">
        <f t="shared" si="97"/>
        <v>0</v>
      </c>
      <c r="AF73" s="32">
        <f t="shared" si="98"/>
        <v>0</v>
      </c>
      <c r="AG73" s="32">
        <f t="shared" si="99"/>
        <v>0</v>
      </c>
      <c r="AH73" s="32">
        <f t="shared" si="100"/>
        <v>0</v>
      </c>
      <c r="AI73" s="33">
        <f t="shared" si="101"/>
        <v>0</v>
      </c>
      <c r="AJ73" s="33">
        <f t="shared" si="102"/>
        <v>0</v>
      </c>
      <c r="AK73" s="33">
        <f t="shared" si="103"/>
        <v>0</v>
      </c>
      <c r="AL73" s="100">
        <f t="shared" si="104"/>
        <v>0</v>
      </c>
      <c r="AM73" s="32">
        <f t="shared" si="105"/>
        <v>0</v>
      </c>
      <c r="AN73" s="106">
        <f t="shared" si="106"/>
        <v>0</v>
      </c>
      <c r="AO73" s="83">
        <f t="shared" si="20"/>
        <v>916.2</v>
      </c>
      <c r="AP73" s="34">
        <f t="shared" si="107"/>
        <v>0</v>
      </c>
      <c r="AQ73" s="65"/>
      <c r="AR73" s="65"/>
      <c r="AS73" s="65"/>
      <c r="AT73" s="65"/>
      <c r="AU73" s="65"/>
      <c r="AV73" s="65"/>
    </row>
    <row r="74" spans="1:48" x14ac:dyDescent="0.25">
      <c r="A74" s="24" t="s">
        <v>200</v>
      </c>
      <c r="B74" s="52" t="s">
        <v>201</v>
      </c>
      <c r="C74" s="26" t="s">
        <v>202</v>
      </c>
      <c r="D74" s="27" t="s">
        <v>188</v>
      </c>
      <c r="E74" s="28">
        <v>2</v>
      </c>
      <c r="F74" s="28"/>
      <c r="G74" s="28">
        <v>0</v>
      </c>
      <c r="H74" s="28"/>
      <c r="I74" s="28"/>
      <c r="J74" s="28"/>
      <c r="K74" s="28"/>
      <c r="L74" s="28"/>
      <c r="M74" s="28"/>
      <c r="N74" s="28"/>
      <c r="O74" s="28"/>
      <c r="P74" s="70"/>
      <c r="Q74" s="70"/>
      <c r="R74" s="70"/>
      <c r="S74" s="98"/>
      <c r="T74" s="30">
        <f t="shared" si="16"/>
        <v>0</v>
      </c>
      <c r="U74" s="30">
        <f t="shared" si="17"/>
        <v>0</v>
      </c>
      <c r="V74" s="85">
        <f t="shared" si="89"/>
        <v>2</v>
      </c>
      <c r="W74" s="31">
        <v>589.54</v>
      </c>
      <c r="X74" s="32">
        <f t="shared" si="90"/>
        <v>1179.08</v>
      </c>
      <c r="Y74" s="32">
        <f t="shared" si="91"/>
        <v>0</v>
      </c>
      <c r="Z74" s="32">
        <f t="shared" si="92"/>
        <v>0</v>
      </c>
      <c r="AA74" s="32">
        <f t="shared" si="93"/>
        <v>0</v>
      </c>
      <c r="AB74" s="32">
        <f t="shared" si="94"/>
        <v>0</v>
      </c>
      <c r="AC74" s="32">
        <f t="shared" si="95"/>
        <v>0</v>
      </c>
      <c r="AD74" s="32">
        <f t="shared" si="96"/>
        <v>0</v>
      </c>
      <c r="AE74" s="32">
        <f t="shared" si="97"/>
        <v>0</v>
      </c>
      <c r="AF74" s="32">
        <f t="shared" si="98"/>
        <v>0</v>
      </c>
      <c r="AG74" s="32">
        <f t="shared" si="99"/>
        <v>0</v>
      </c>
      <c r="AH74" s="32">
        <f t="shared" si="100"/>
        <v>0</v>
      </c>
      <c r="AI74" s="33">
        <f t="shared" si="101"/>
        <v>0</v>
      </c>
      <c r="AJ74" s="33">
        <f t="shared" si="102"/>
        <v>0</v>
      </c>
      <c r="AK74" s="33">
        <f t="shared" si="103"/>
        <v>0</v>
      </c>
      <c r="AL74" s="100">
        <f t="shared" si="104"/>
        <v>0</v>
      </c>
      <c r="AM74" s="32">
        <f t="shared" si="105"/>
        <v>0</v>
      </c>
      <c r="AN74" s="106">
        <f t="shared" si="106"/>
        <v>0</v>
      </c>
      <c r="AO74" s="83">
        <f t="shared" si="20"/>
        <v>1179.08</v>
      </c>
      <c r="AP74" s="34">
        <f t="shared" si="107"/>
        <v>0</v>
      </c>
      <c r="AQ74" s="65"/>
      <c r="AR74" s="65"/>
      <c r="AS74" s="65"/>
      <c r="AT74" s="65"/>
      <c r="AU74" s="65"/>
      <c r="AV74" s="65"/>
    </row>
    <row r="75" spans="1:48" ht="42.75" x14ac:dyDescent="0.25">
      <c r="A75" s="24" t="s">
        <v>203</v>
      </c>
      <c r="B75" s="52" t="s">
        <v>204</v>
      </c>
      <c r="C75" s="26" t="s">
        <v>205</v>
      </c>
      <c r="D75" s="27" t="s">
        <v>188</v>
      </c>
      <c r="E75" s="28">
        <v>4</v>
      </c>
      <c r="F75" s="28"/>
      <c r="G75" s="28">
        <v>0</v>
      </c>
      <c r="H75" s="28"/>
      <c r="I75" s="28"/>
      <c r="J75" s="28"/>
      <c r="K75" s="28"/>
      <c r="L75" s="28"/>
      <c r="M75" s="28"/>
      <c r="N75" s="28"/>
      <c r="O75" s="28"/>
      <c r="P75" s="70"/>
      <c r="Q75" s="70"/>
      <c r="R75" s="70"/>
      <c r="S75" s="98"/>
      <c r="T75" s="30">
        <f t="shared" si="16"/>
        <v>0</v>
      </c>
      <c r="U75" s="30">
        <f t="shared" si="17"/>
        <v>0</v>
      </c>
      <c r="V75" s="85">
        <f t="shared" si="89"/>
        <v>4</v>
      </c>
      <c r="W75" s="31">
        <v>2369.41</v>
      </c>
      <c r="X75" s="32">
        <f t="shared" si="90"/>
        <v>9477.64</v>
      </c>
      <c r="Y75" s="32">
        <f t="shared" si="91"/>
        <v>0</v>
      </c>
      <c r="Z75" s="32">
        <f t="shared" si="92"/>
        <v>0</v>
      </c>
      <c r="AA75" s="32">
        <f t="shared" si="93"/>
        <v>0</v>
      </c>
      <c r="AB75" s="32">
        <f t="shared" si="94"/>
        <v>0</v>
      </c>
      <c r="AC75" s="32">
        <f t="shared" si="95"/>
        <v>0</v>
      </c>
      <c r="AD75" s="32">
        <f t="shared" si="96"/>
        <v>0</v>
      </c>
      <c r="AE75" s="32">
        <f t="shared" si="97"/>
        <v>0</v>
      </c>
      <c r="AF75" s="32">
        <f t="shared" si="98"/>
        <v>0</v>
      </c>
      <c r="AG75" s="32">
        <f t="shared" si="99"/>
        <v>0</v>
      </c>
      <c r="AH75" s="32">
        <f t="shared" si="100"/>
        <v>0</v>
      </c>
      <c r="AI75" s="33">
        <f t="shared" si="101"/>
        <v>0</v>
      </c>
      <c r="AJ75" s="33">
        <f t="shared" si="102"/>
        <v>0</v>
      </c>
      <c r="AK75" s="33">
        <f t="shared" si="103"/>
        <v>0</v>
      </c>
      <c r="AL75" s="100">
        <f t="shared" si="104"/>
        <v>0</v>
      </c>
      <c r="AM75" s="32">
        <f t="shared" si="105"/>
        <v>0</v>
      </c>
      <c r="AN75" s="106">
        <f t="shared" si="106"/>
        <v>0</v>
      </c>
      <c r="AO75" s="83">
        <f t="shared" si="20"/>
        <v>9477.64</v>
      </c>
      <c r="AP75" s="34">
        <f t="shared" si="107"/>
        <v>0</v>
      </c>
      <c r="AQ75" s="65"/>
      <c r="AR75" s="65"/>
      <c r="AS75" s="65"/>
      <c r="AT75" s="65"/>
      <c r="AU75" s="65"/>
      <c r="AV75" s="65"/>
    </row>
    <row r="76" spans="1:48" x14ac:dyDescent="0.25">
      <c r="A76" s="24" t="s">
        <v>206</v>
      </c>
      <c r="B76" s="52" t="s">
        <v>207</v>
      </c>
      <c r="C76" s="26" t="s">
        <v>208</v>
      </c>
      <c r="D76" s="27" t="s">
        <v>58</v>
      </c>
      <c r="E76" s="28">
        <v>9.1950000000000003</v>
      </c>
      <c r="F76" s="28"/>
      <c r="G76" s="28">
        <v>0</v>
      </c>
      <c r="H76" s="28"/>
      <c r="I76" s="28"/>
      <c r="J76" s="28"/>
      <c r="K76" s="28"/>
      <c r="L76" s="28"/>
      <c r="M76" s="28"/>
      <c r="N76" s="28"/>
      <c r="O76" s="28"/>
      <c r="P76" s="70"/>
      <c r="Q76" s="70"/>
      <c r="R76" s="70"/>
      <c r="S76" s="98"/>
      <c r="T76" s="30">
        <f t="shared" si="16"/>
        <v>0</v>
      </c>
      <c r="U76" s="30">
        <f t="shared" si="17"/>
        <v>0</v>
      </c>
      <c r="V76" s="85">
        <f t="shared" si="89"/>
        <v>9.1950000000000003</v>
      </c>
      <c r="W76" s="31">
        <v>390.33</v>
      </c>
      <c r="X76" s="32">
        <f t="shared" si="90"/>
        <v>3589.08</v>
      </c>
      <c r="Y76" s="32">
        <f t="shared" si="91"/>
        <v>0</v>
      </c>
      <c r="Z76" s="32">
        <f t="shared" si="92"/>
        <v>0</v>
      </c>
      <c r="AA76" s="32">
        <f t="shared" si="93"/>
        <v>0</v>
      </c>
      <c r="AB76" s="32">
        <f t="shared" si="94"/>
        <v>0</v>
      </c>
      <c r="AC76" s="32">
        <f t="shared" si="95"/>
        <v>0</v>
      </c>
      <c r="AD76" s="32">
        <f t="shared" si="96"/>
        <v>0</v>
      </c>
      <c r="AE76" s="32">
        <f t="shared" si="97"/>
        <v>0</v>
      </c>
      <c r="AF76" s="32">
        <f t="shared" si="98"/>
        <v>0</v>
      </c>
      <c r="AG76" s="32">
        <f t="shared" si="99"/>
        <v>0</v>
      </c>
      <c r="AH76" s="32">
        <f t="shared" si="100"/>
        <v>0</v>
      </c>
      <c r="AI76" s="33">
        <f t="shared" si="101"/>
        <v>0</v>
      </c>
      <c r="AJ76" s="33">
        <f t="shared" si="102"/>
        <v>0</v>
      </c>
      <c r="AK76" s="33">
        <f t="shared" si="103"/>
        <v>0</v>
      </c>
      <c r="AL76" s="100">
        <f t="shared" si="104"/>
        <v>0</v>
      </c>
      <c r="AM76" s="32">
        <f t="shared" si="105"/>
        <v>0</v>
      </c>
      <c r="AN76" s="106">
        <f t="shared" si="106"/>
        <v>0</v>
      </c>
      <c r="AO76" s="83">
        <f t="shared" si="20"/>
        <v>3589.08</v>
      </c>
      <c r="AP76" s="34">
        <f t="shared" si="107"/>
        <v>0</v>
      </c>
      <c r="AQ76" s="65"/>
      <c r="AR76" s="65"/>
      <c r="AS76" s="65"/>
      <c r="AT76" s="65"/>
      <c r="AU76" s="65"/>
      <c r="AV76" s="65"/>
    </row>
    <row r="77" spans="1:48" ht="28.5" x14ac:dyDescent="0.25">
      <c r="A77" s="24" t="s">
        <v>209</v>
      </c>
      <c r="B77" s="52" t="s">
        <v>210</v>
      </c>
      <c r="C77" s="26" t="s">
        <v>211</v>
      </c>
      <c r="D77" s="27" t="s">
        <v>58</v>
      </c>
      <c r="E77" s="28">
        <v>66.494100000000003</v>
      </c>
      <c r="F77" s="28"/>
      <c r="G77" s="28">
        <v>0</v>
      </c>
      <c r="H77" s="28"/>
      <c r="I77" s="28"/>
      <c r="J77" s="28"/>
      <c r="K77" s="28"/>
      <c r="L77" s="28"/>
      <c r="M77" s="28"/>
      <c r="N77" s="28"/>
      <c r="O77" s="28"/>
      <c r="P77" s="70"/>
      <c r="Q77" s="70"/>
      <c r="R77" s="70"/>
      <c r="S77" s="98"/>
      <c r="T77" s="30">
        <f t="shared" ref="T77:T140" si="108">F77+G77+H77+I77+J77+K77+L77+M77+N77+O77+P77+Q77+R77</f>
        <v>0</v>
      </c>
      <c r="U77" s="30">
        <f t="shared" ref="U77:U140" si="109">T77+S77</f>
        <v>0</v>
      </c>
      <c r="V77" s="85">
        <f t="shared" si="89"/>
        <v>66.494100000000003</v>
      </c>
      <c r="W77" s="31">
        <v>368.84</v>
      </c>
      <c r="X77" s="32">
        <f t="shared" si="90"/>
        <v>24525.68</v>
      </c>
      <c r="Y77" s="32">
        <f t="shared" si="91"/>
        <v>0</v>
      </c>
      <c r="Z77" s="32">
        <f t="shared" si="92"/>
        <v>0</v>
      </c>
      <c r="AA77" s="32">
        <f t="shared" si="93"/>
        <v>0</v>
      </c>
      <c r="AB77" s="32">
        <f t="shared" si="94"/>
        <v>0</v>
      </c>
      <c r="AC77" s="32">
        <f t="shared" si="95"/>
        <v>0</v>
      </c>
      <c r="AD77" s="32">
        <f t="shared" si="96"/>
        <v>0</v>
      </c>
      <c r="AE77" s="32">
        <f t="shared" si="97"/>
        <v>0</v>
      </c>
      <c r="AF77" s="32">
        <f t="shared" si="98"/>
        <v>0</v>
      </c>
      <c r="AG77" s="32">
        <f t="shared" si="99"/>
        <v>0</v>
      </c>
      <c r="AH77" s="32">
        <f t="shared" si="100"/>
        <v>0</v>
      </c>
      <c r="AI77" s="33">
        <f t="shared" si="101"/>
        <v>0</v>
      </c>
      <c r="AJ77" s="33">
        <f t="shared" si="102"/>
        <v>0</v>
      </c>
      <c r="AK77" s="33">
        <f t="shared" si="103"/>
        <v>0</v>
      </c>
      <c r="AL77" s="100">
        <f t="shared" si="104"/>
        <v>0</v>
      </c>
      <c r="AM77" s="32">
        <f t="shared" si="105"/>
        <v>0</v>
      </c>
      <c r="AN77" s="106">
        <f t="shared" si="106"/>
        <v>0</v>
      </c>
      <c r="AO77" s="83">
        <f t="shared" ref="AO77:AO140" si="110">X77-AN77</f>
        <v>24525.68</v>
      </c>
      <c r="AP77" s="34">
        <f t="shared" si="107"/>
        <v>0</v>
      </c>
      <c r="AQ77" s="65"/>
      <c r="AR77" s="65"/>
      <c r="AS77" s="65"/>
      <c r="AT77" s="65"/>
      <c r="AU77" s="65"/>
      <c r="AV77" s="65"/>
    </row>
    <row r="78" spans="1:48" ht="28.5" x14ac:dyDescent="0.25">
      <c r="A78" s="24" t="s">
        <v>212</v>
      </c>
      <c r="B78" s="52" t="s">
        <v>213</v>
      </c>
      <c r="C78" s="26" t="s">
        <v>214</v>
      </c>
      <c r="D78" s="27" t="s">
        <v>58</v>
      </c>
      <c r="E78" s="28">
        <v>14.6145</v>
      </c>
      <c r="F78" s="28"/>
      <c r="G78" s="28">
        <v>0</v>
      </c>
      <c r="H78" s="28"/>
      <c r="I78" s="28"/>
      <c r="J78" s="28"/>
      <c r="K78" s="28"/>
      <c r="L78" s="28"/>
      <c r="M78" s="28"/>
      <c r="N78" s="28"/>
      <c r="O78" s="28"/>
      <c r="P78" s="70"/>
      <c r="Q78" s="70"/>
      <c r="R78" s="70"/>
      <c r="S78" s="98"/>
      <c r="T78" s="30">
        <f t="shared" si="108"/>
        <v>0</v>
      </c>
      <c r="U78" s="30">
        <f t="shared" si="109"/>
        <v>0</v>
      </c>
      <c r="V78" s="85">
        <f t="shared" si="89"/>
        <v>14.6145</v>
      </c>
      <c r="W78" s="31">
        <v>441.67</v>
      </c>
      <c r="X78" s="32">
        <f t="shared" si="90"/>
        <v>6454.79</v>
      </c>
      <c r="Y78" s="32">
        <f t="shared" si="91"/>
        <v>0</v>
      </c>
      <c r="Z78" s="32">
        <f t="shared" si="92"/>
        <v>0</v>
      </c>
      <c r="AA78" s="32">
        <f t="shared" si="93"/>
        <v>0</v>
      </c>
      <c r="AB78" s="32">
        <f t="shared" si="94"/>
        <v>0</v>
      </c>
      <c r="AC78" s="32">
        <f t="shared" si="95"/>
        <v>0</v>
      </c>
      <c r="AD78" s="32">
        <f t="shared" si="96"/>
        <v>0</v>
      </c>
      <c r="AE78" s="32">
        <f t="shared" si="97"/>
        <v>0</v>
      </c>
      <c r="AF78" s="32">
        <f t="shared" si="98"/>
        <v>0</v>
      </c>
      <c r="AG78" s="32">
        <f t="shared" si="99"/>
        <v>0</v>
      </c>
      <c r="AH78" s="32">
        <f t="shared" si="100"/>
        <v>0</v>
      </c>
      <c r="AI78" s="33">
        <f t="shared" si="101"/>
        <v>0</v>
      </c>
      <c r="AJ78" s="33">
        <f t="shared" si="102"/>
        <v>0</v>
      </c>
      <c r="AK78" s="33">
        <f t="shared" si="103"/>
        <v>0</v>
      </c>
      <c r="AL78" s="100">
        <f t="shared" si="104"/>
        <v>0</v>
      </c>
      <c r="AM78" s="32">
        <f t="shared" si="105"/>
        <v>0</v>
      </c>
      <c r="AN78" s="106">
        <f t="shared" si="106"/>
        <v>0</v>
      </c>
      <c r="AO78" s="83">
        <f t="shared" si="110"/>
        <v>6454.79</v>
      </c>
      <c r="AP78" s="34">
        <f t="shared" si="107"/>
        <v>0</v>
      </c>
      <c r="AQ78" s="65"/>
      <c r="AR78" s="65"/>
      <c r="AS78" s="65"/>
      <c r="AT78" s="65"/>
      <c r="AU78" s="65"/>
      <c r="AV78" s="65"/>
    </row>
    <row r="79" spans="1:48" x14ac:dyDescent="0.25">
      <c r="A79" s="24" t="s">
        <v>215</v>
      </c>
      <c r="B79" s="52" t="s">
        <v>216</v>
      </c>
      <c r="C79" s="26" t="s">
        <v>217</v>
      </c>
      <c r="D79" s="27" t="s">
        <v>58</v>
      </c>
      <c r="E79" s="28">
        <v>81.108599999999996</v>
      </c>
      <c r="F79" s="28"/>
      <c r="G79" s="28">
        <v>0</v>
      </c>
      <c r="H79" s="28"/>
      <c r="I79" s="28"/>
      <c r="J79" s="28"/>
      <c r="K79" s="28"/>
      <c r="L79" s="28"/>
      <c r="M79" s="28"/>
      <c r="N79" s="28"/>
      <c r="O79" s="28"/>
      <c r="P79" s="70"/>
      <c r="Q79" s="70"/>
      <c r="R79" s="70"/>
      <c r="S79" s="98"/>
      <c r="T79" s="30">
        <f t="shared" si="108"/>
        <v>0</v>
      </c>
      <c r="U79" s="30">
        <f t="shared" si="109"/>
        <v>0</v>
      </c>
      <c r="V79" s="85">
        <f t="shared" si="89"/>
        <v>81.108599999999996</v>
      </c>
      <c r="W79" s="31">
        <v>115.26</v>
      </c>
      <c r="X79" s="32">
        <f t="shared" si="90"/>
        <v>9348.58</v>
      </c>
      <c r="Y79" s="32">
        <f t="shared" si="91"/>
        <v>0</v>
      </c>
      <c r="Z79" s="32">
        <f t="shared" si="92"/>
        <v>0</v>
      </c>
      <c r="AA79" s="32">
        <f t="shared" si="93"/>
        <v>0</v>
      </c>
      <c r="AB79" s="32">
        <f t="shared" si="94"/>
        <v>0</v>
      </c>
      <c r="AC79" s="32">
        <f t="shared" si="95"/>
        <v>0</v>
      </c>
      <c r="AD79" s="32">
        <f t="shared" si="96"/>
        <v>0</v>
      </c>
      <c r="AE79" s="32">
        <f t="shared" si="97"/>
        <v>0</v>
      </c>
      <c r="AF79" s="32">
        <f t="shared" si="98"/>
        <v>0</v>
      </c>
      <c r="AG79" s="32">
        <f t="shared" si="99"/>
        <v>0</v>
      </c>
      <c r="AH79" s="32">
        <f t="shared" si="100"/>
        <v>0</v>
      </c>
      <c r="AI79" s="33">
        <f t="shared" si="101"/>
        <v>0</v>
      </c>
      <c r="AJ79" s="33">
        <f t="shared" si="102"/>
        <v>0</v>
      </c>
      <c r="AK79" s="33">
        <f t="shared" si="103"/>
        <v>0</v>
      </c>
      <c r="AL79" s="100">
        <f t="shared" si="104"/>
        <v>0</v>
      </c>
      <c r="AM79" s="32">
        <f t="shared" si="105"/>
        <v>0</v>
      </c>
      <c r="AN79" s="106">
        <f t="shared" si="106"/>
        <v>0</v>
      </c>
      <c r="AO79" s="83">
        <f t="shared" si="110"/>
        <v>9348.58</v>
      </c>
      <c r="AP79" s="34">
        <f t="shared" si="107"/>
        <v>0</v>
      </c>
      <c r="AQ79" s="65"/>
      <c r="AR79" s="65"/>
      <c r="AS79" s="65"/>
      <c r="AT79" s="65"/>
      <c r="AU79" s="65"/>
      <c r="AV79" s="65"/>
    </row>
    <row r="80" spans="1:48" x14ac:dyDescent="0.25">
      <c r="A80" s="24" t="s">
        <v>218</v>
      </c>
      <c r="B80" s="52" t="s">
        <v>219</v>
      </c>
      <c r="C80" s="26" t="s">
        <v>220</v>
      </c>
      <c r="D80" s="27" t="s">
        <v>58</v>
      </c>
      <c r="E80" s="28">
        <v>27.65</v>
      </c>
      <c r="F80" s="28"/>
      <c r="G80" s="28">
        <v>0</v>
      </c>
      <c r="H80" s="28"/>
      <c r="I80" s="28"/>
      <c r="J80" s="28"/>
      <c r="K80" s="28"/>
      <c r="L80" s="28"/>
      <c r="M80" s="28"/>
      <c r="N80" s="28"/>
      <c r="O80" s="28"/>
      <c r="P80" s="70"/>
      <c r="Q80" s="70"/>
      <c r="R80" s="70"/>
      <c r="S80" s="98"/>
      <c r="T80" s="30">
        <f t="shared" si="108"/>
        <v>0</v>
      </c>
      <c r="U80" s="30">
        <f t="shared" si="109"/>
        <v>0</v>
      </c>
      <c r="V80" s="85">
        <f t="shared" si="89"/>
        <v>27.65</v>
      </c>
      <c r="W80" s="31">
        <v>541.30999999999995</v>
      </c>
      <c r="X80" s="32">
        <f t="shared" si="90"/>
        <v>14967.22</v>
      </c>
      <c r="Y80" s="32">
        <f t="shared" si="91"/>
        <v>0</v>
      </c>
      <c r="Z80" s="32">
        <f t="shared" si="92"/>
        <v>0</v>
      </c>
      <c r="AA80" s="32">
        <f t="shared" si="93"/>
        <v>0</v>
      </c>
      <c r="AB80" s="32">
        <f t="shared" si="94"/>
        <v>0</v>
      </c>
      <c r="AC80" s="32">
        <f t="shared" si="95"/>
        <v>0</v>
      </c>
      <c r="AD80" s="32">
        <f t="shared" si="96"/>
        <v>0</v>
      </c>
      <c r="AE80" s="32">
        <f t="shared" si="97"/>
        <v>0</v>
      </c>
      <c r="AF80" s="32">
        <f t="shared" si="98"/>
        <v>0</v>
      </c>
      <c r="AG80" s="32">
        <f t="shared" si="99"/>
        <v>0</v>
      </c>
      <c r="AH80" s="32">
        <f t="shared" si="100"/>
        <v>0</v>
      </c>
      <c r="AI80" s="33">
        <f t="shared" si="101"/>
        <v>0</v>
      </c>
      <c r="AJ80" s="33">
        <f t="shared" si="102"/>
        <v>0</v>
      </c>
      <c r="AK80" s="33">
        <f t="shared" si="103"/>
        <v>0</v>
      </c>
      <c r="AL80" s="100">
        <f t="shared" si="104"/>
        <v>0</v>
      </c>
      <c r="AM80" s="32">
        <f t="shared" si="105"/>
        <v>0</v>
      </c>
      <c r="AN80" s="106">
        <f t="shared" si="106"/>
        <v>0</v>
      </c>
      <c r="AO80" s="83">
        <f t="shared" si="110"/>
        <v>14967.22</v>
      </c>
      <c r="AP80" s="34">
        <f t="shared" si="107"/>
        <v>0</v>
      </c>
      <c r="AQ80" s="65"/>
      <c r="AR80" s="65"/>
      <c r="AS80" s="65"/>
      <c r="AT80" s="65"/>
      <c r="AU80" s="65"/>
      <c r="AV80" s="65"/>
    </row>
    <row r="81" spans="1:48" x14ac:dyDescent="0.25">
      <c r="A81" s="11"/>
      <c r="B81" s="11"/>
      <c r="C81" s="13" t="s">
        <v>221</v>
      </c>
      <c r="D81" s="13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68"/>
      <c r="Q81" s="68"/>
      <c r="R81" s="68"/>
      <c r="S81" s="94"/>
      <c r="T81" s="39"/>
      <c r="U81" s="39"/>
      <c r="V81" s="39"/>
      <c r="W81" s="39"/>
      <c r="X81" s="41">
        <f t="shared" ref="X81" si="111">SUM(X69:X80)</f>
        <v>89979.67</v>
      </c>
      <c r="Y81" s="41">
        <f>SUM(Y69:Y80)</f>
        <v>0</v>
      </c>
      <c r="Z81" s="41">
        <f t="shared" ref="Z81:AM81" si="112">SUM(Z69:Z80)</f>
        <v>0</v>
      </c>
      <c r="AA81" s="41">
        <f t="shared" si="112"/>
        <v>0</v>
      </c>
      <c r="AB81" s="41">
        <f t="shared" si="112"/>
        <v>0</v>
      </c>
      <c r="AC81" s="41">
        <f t="shared" si="112"/>
        <v>0</v>
      </c>
      <c r="AD81" s="41">
        <f t="shared" si="112"/>
        <v>0</v>
      </c>
      <c r="AE81" s="41">
        <f t="shared" si="112"/>
        <v>0</v>
      </c>
      <c r="AF81" s="41">
        <f t="shared" si="112"/>
        <v>0</v>
      </c>
      <c r="AG81" s="41">
        <f t="shared" si="112"/>
        <v>0</v>
      </c>
      <c r="AH81" s="41">
        <f t="shared" si="112"/>
        <v>0</v>
      </c>
      <c r="AI81" s="41">
        <f t="shared" si="112"/>
        <v>0</v>
      </c>
      <c r="AJ81" s="41">
        <f t="shared" si="112"/>
        <v>0</v>
      </c>
      <c r="AK81" s="41">
        <f t="shared" si="112"/>
        <v>4777.25</v>
      </c>
      <c r="AL81" s="101">
        <f t="shared" si="112"/>
        <v>0</v>
      </c>
      <c r="AM81" s="41">
        <f t="shared" si="112"/>
        <v>4777.25</v>
      </c>
      <c r="AN81" s="106">
        <f>SUBTOTAL(9,AN69:AN80)</f>
        <v>4777.25</v>
      </c>
      <c r="AO81" s="83">
        <f>X81-AN81</f>
        <v>85202.42</v>
      </c>
      <c r="AP81" s="34"/>
      <c r="AQ81" s="110">
        <f>AN81+AO81</f>
        <v>89979.67</v>
      </c>
      <c r="AR81" s="110">
        <f>X81</f>
        <v>89979.67</v>
      </c>
      <c r="AS81" s="23"/>
      <c r="AT81" s="23"/>
      <c r="AU81" s="23"/>
      <c r="AV81" s="23"/>
    </row>
    <row r="82" spans="1:48" x14ac:dyDescent="0.25">
      <c r="A82" s="58"/>
      <c r="B82" s="59"/>
      <c r="C82" s="66"/>
      <c r="D82" s="60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70"/>
      <c r="Q82" s="70"/>
      <c r="R82" s="70"/>
      <c r="S82" s="98"/>
      <c r="T82" s="71"/>
      <c r="U82" s="71"/>
      <c r="V82" s="71"/>
      <c r="W82" s="71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100"/>
      <c r="AM82" s="32"/>
      <c r="AN82" s="106"/>
      <c r="AO82" s="83">
        <f t="shared" si="110"/>
        <v>0</v>
      </c>
      <c r="AP82" s="34"/>
      <c r="AQ82" s="65"/>
      <c r="AR82" s="65"/>
      <c r="AS82" s="65"/>
      <c r="AT82" s="65"/>
      <c r="AU82" s="65"/>
      <c r="AV82" s="65"/>
    </row>
    <row r="83" spans="1:48" x14ac:dyDescent="0.25">
      <c r="A83" s="11"/>
      <c r="B83" s="11" t="s">
        <v>222</v>
      </c>
      <c r="C83" s="12" t="s">
        <v>223</v>
      </c>
      <c r="D83" s="13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68"/>
      <c r="Q83" s="68"/>
      <c r="R83" s="68"/>
      <c r="S83" s="94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101"/>
      <c r="AM83" s="40"/>
      <c r="AN83" s="106"/>
      <c r="AO83" s="83">
        <f t="shared" si="110"/>
        <v>0</v>
      </c>
      <c r="AP83" s="34"/>
      <c r="AQ83" s="23"/>
      <c r="AR83" s="23"/>
      <c r="AS83" s="23"/>
      <c r="AT83" s="23"/>
      <c r="AU83" s="23"/>
      <c r="AV83" s="23"/>
    </row>
    <row r="84" spans="1:48" ht="42.75" x14ac:dyDescent="0.25">
      <c r="A84" s="24" t="s">
        <v>224</v>
      </c>
      <c r="B84" s="52" t="s">
        <v>225</v>
      </c>
      <c r="C84" s="26" t="s">
        <v>226</v>
      </c>
      <c r="D84" s="27" t="s">
        <v>58</v>
      </c>
      <c r="E84" s="28">
        <v>315.39999999999998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70"/>
      <c r="Q84" s="70"/>
      <c r="R84" s="70"/>
      <c r="S84" s="98">
        <v>315.39999999999998</v>
      </c>
      <c r="T84" s="30">
        <f t="shared" si="108"/>
        <v>0</v>
      </c>
      <c r="U84" s="30">
        <f t="shared" si="109"/>
        <v>315.39999999999998</v>
      </c>
      <c r="V84" s="85">
        <f t="shared" ref="V84:V87" si="113">E84-U84</f>
        <v>0</v>
      </c>
      <c r="W84" s="31">
        <v>116.2</v>
      </c>
      <c r="X84" s="32">
        <f>TRUNC(ROUND(E84*W84,2),2)</f>
        <v>36649.480000000003</v>
      </c>
      <c r="Y84" s="32">
        <f>F84*W84</f>
        <v>0</v>
      </c>
      <c r="Z84" s="32">
        <f>G84*W84</f>
        <v>0</v>
      </c>
      <c r="AA84" s="32">
        <f>H84*W84</f>
        <v>0</v>
      </c>
      <c r="AB84" s="32">
        <f>I84*W84</f>
        <v>0</v>
      </c>
      <c r="AC84" s="32">
        <f>J84*W84</f>
        <v>0</v>
      </c>
      <c r="AD84" s="32">
        <f>K84*W84</f>
        <v>0</v>
      </c>
      <c r="AE84" s="32">
        <f>L84*W84</f>
        <v>0</v>
      </c>
      <c r="AF84" s="32">
        <f>M84*W84</f>
        <v>0</v>
      </c>
      <c r="AG84" s="32">
        <f>N84*W84</f>
        <v>0</v>
      </c>
      <c r="AH84" s="32">
        <f>O84*W84</f>
        <v>0</v>
      </c>
      <c r="AI84" s="33">
        <f>TRUNC(ROUND(P84*W84,2),2)</f>
        <v>0</v>
      </c>
      <c r="AJ84" s="33">
        <f>Q84*W84</f>
        <v>0</v>
      </c>
      <c r="AK84" s="33">
        <f>R84*W84</f>
        <v>0</v>
      </c>
      <c r="AL84" s="100">
        <f>S84*W84</f>
        <v>36649.479999999996</v>
      </c>
      <c r="AM84" s="32">
        <v>0</v>
      </c>
      <c r="AN84" s="106">
        <f t="shared" ref="AN84:AN87" si="114">AM84+AL84</f>
        <v>36649.479999999996</v>
      </c>
      <c r="AO84" s="83">
        <f t="shared" si="110"/>
        <v>0</v>
      </c>
      <c r="AP84" s="34">
        <f>(U84*100)/E84</f>
        <v>100</v>
      </c>
      <c r="AQ84" s="65"/>
      <c r="AR84" s="65"/>
      <c r="AS84" s="65"/>
      <c r="AT84" s="65"/>
      <c r="AU84" s="65"/>
      <c r="AV84" s="65"/>
    </row>
    <row r="85" spans="1:48" x14ac:dyDescent="0.25">
      <c r="A85" s="24" t="s">
        <v>227</v>
      </c>
      <c r="B85" s="52" t="s">
        <v>228</v>
      </c>
      <c r="C85" s="26" t="s">
        <v>229</v>
      </c>
      <c r="D85" s="27" t="s">
        <v>80</v>
      </c>
      <c r="E85" s="28">
        <v>70.22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70"/>
      <c r="Q85" s="70"/>
      <c r="R85" s="70"/>
      <c r="S85" s="98">
        <v>70.22</v>
      </c>
      <c r="T85" s="30">
        <f t="shared" si="108"/>
        <v>0</v>
      </c>
      <c r="U85" s="30">
        <f t="shared" si="109"/>
        <v>70.22</v>
      </c>
      <c r="V85" s="85">
        <f t="shared" si="113"/>
        <v>0</v>
      </c>
      <c r="W85" s="31">
        <v>32.880000000000003</v>
      </c>
      <c r="X85" s="32">
        <f>TRUNC(ROUND(E85*W85,2),2)</f>
        <v>2308.83</v>
      </c>
      <c r="Y85" s="32">
        <f>F85*W85</f>
        <v>0</v>
      </c>
      <c r="Z85" s="32">
        <f>G85*W85</f>
        <v>0</v>
      </c>
      <c r="AA85" s="32">
        <f>H85*W85</f>
        <v>0</v>
      </c>
      <c r="AB85" s="32">
        <f>I85*W85</f>
        <v>0</v>
      </c>
      <c r="AC85" s="32">
        <f>J85*W85</f>
        <v>0</v>
      </c>
      <c r="AD85" s="32">
        <f>K85*W85</f>
        <v>0</v>
      </c>
      <c r="AE85" s="32">
        <f>L85*W85</f>
        <v>0</v>
      </c>
      <c r="AF85" s="32">
        <f>M85*W85</f>
        <v>0</v>
      </c>
      <c r="AG85" s="32">
        <f>N85*W85</f>
        <v>0</v>
      </c>
      <c r="AH85" s="32">
        <f>O85*W85</f>
        <v>0</v>
      </c>
      <c r="AI85" s="33">
        <f>TRUNC(ROUND(P85*W85,2),2)</f>
        <v>0</v>
      </c>
      <c r="AJ85" s="33">
        <f>Q85*W85</f>
        <v>0</v>
      </c>
      <c r="AK85" s="33">
        <f>R85*W85</f>
        <v>0</v>
      </c>
      <c r="AL85" s="100">
        <f>S85*W85</f>
        <v>2308.8335999999999</v>
      </c>
      <c r="AM85" s="32">
        <v>0</v>
      </c>
      <c r="AN85" s="106">
        <f t="shared" si="114"/>
        <v>2308.8335999999999</v>
      </c>
      <c r="AO85" s="83">
        <f t="shared" si="110"/>
        <v>-3.6000000000058208E-3</v>
      </c>
      <c r="AP85" s="34">
        <f>(U85*100)/E85</f>
        <v>100</v>
      </c>
      <c r="AQ85" s="65"/>
      <c r="AR85" s="65"/>
      <c r="AS85" s="65"/>
      <c r="AT85" s="65"/>
      <c r="AU85" s="65"/>
      <c r="AV85" s="65"/>
    </row>
    <row r="86" spans="1:48" x14ac:dyDescent="0.25">
      <c r="A86" s="24">
        <v>94228</v>
      </c>
      <c r="B86" s="52" t="s">
        <v>230</v>
      </c>
      <c r="C86" s="26" t="s">
        <v>231</v>
      </c>
      <c r="D86" s="27" t="s">
        <v>80</v>
      </c>
      <c r="E86" s="28">
        <v>47.91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70"/>
      <c r="Q86" s="70"/>
      <c r="R86" s="70"/>
      <c r="S86" s="98">
        <v>47.91</v>
      </c>
      <c r="T86" s="30">
        <f t="shared" si="108"/>
        <v>0</v>
      </c>
      <c r="U86" s="30">
        <f t="shared" si="109"/>
        <v>47.91</v>
      </c>
      <c r="V86" s="85">
        <f t="shared" si="113"/>
        <v>0</v>
      </c>
      <c r="W86" s="31">
        <v>57.56</v>
      </c>
      <c r="X86" s="32">
        <f>TRUNC(ROUND(E86*W86,2),2)</f>
        <v>2757.7</v>
      </c>
      <c r="Y86" s="32">
        <f>F86*W86</f>
        <v>0</v>
      </c>
      <c r="Z86" s="32">
        <f>G86*W86</f>
        <v>0</v>
      </c>
      <c r="AA86" s="32">
        <f>H86*W86</f>
        <v>0</v>
      </c>
      <c r="AB86" s="32">
        <f>I86*W86</f>
        <v>0</v>
      </c>
      <c r="AC86" s="32">
        <f>J86*W86</f>
        <v>0</v>
      </c>
      <c r="AD86" s="32">
        <f>K86*W86</f>
        <v>0</v>
      </c>
      <c r="AE86" s="32">
        <f>L86*W86</f>
        <v>0</v>
      </c>
      <c r="AF86" s="32">
        <f>M86*W86</f>
        <v>0</v>
      </c>
      <c r="AG86" s="32">
        <f>N86*W86</f>
        <v>0</v>
      </c>
      <c r="AH86" s="32">
        <f>O86*W86</f>
        <v>0</v>
      </c>
      <c r="AI86" s="33">
        <f>TRUNC(ROUND(P86*W86,2),2)</f>
        <v>0</v>
      </c>
      <c r="AJ86" s="33">
        <f>Q86*W86</f>
        <v>0</v>
      </c>
      <c r="AK86" s="33">
        <f>R86*W86</f>
        <v>0</v>
      </c>
      <c r="AL86" s="100">
        <f>S86*W86</f>
        <v>2757.6995999999999</v>
      </c>
      <c r="AM86" s="32">
        <v>0</v>
      </c>
      <c r="AN86" s="106">
        <f t="shared" si="114"/>
        <v>2757.6995999999999</v>
      </c>
      <c r="AO86" s="83">
        <f t="shared" si="110"/>
        <v>3.9999999989959178E-4</v>
      </c>
      <c r="AP86" s="34">
        <f>(U86*100)/E86</f>
        <v>100.00000000000001</v>
      </c>
      <c r="AQ86" s="65"/>
      <c r="AR86" s="65"/>
      <c r="AS86" s="65"/>
      <c r="AT86" s="65"/>
      <c r="AU86" s="65"/>
      <c r="AV86" s="65"/>
    </row>
    <row r="87" spans="1:48" x14ac:dyDescent="0.25">
      <c r="A87" s="24" t="s">
        <v>203</v>
      </c>
      <c r="B87" s="52" t="s">
        <v>232</v>
      </c>
      <c r="C87" s="26" t="s">
        <v>233</v>
      </c>
      <c r="D87" s="27" t="s">
        <v>58</v>
      </c>
      <c r="E87" s="28">
        <v>8.8605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70"/>
      <c r="Q87" s="70"/>
      <c r="R87" s="70"/>
      <c r="S87" s="98"/>
      <c r="T87" s="30">
        <f t="shared" si="108"/>
        <v>0</v>
      </c>
      <c r="U87" s="30">
        <f t="shared" si="109"/>
        <v>0</v>
      </c>
      <c r="V87" s="85">
        <f t="shared" si="113"/>
        <v>8.8605</v>
      </c>
      <c r="W87" s="31">
        <v>561.82000000000005</v>
      </c>
      <c r="X87" s="32">
        <f>TRUNC(ROUND(E87*W87,2),2)</f>
        <v>4978.01</v>
      </c>
      <c r="Y87" s="32">
        <f>F87*W87</f>
        <v>0</v>
      </c>
      <c r="Z87" s="32">
        <f>G87*W87</f>
        <v>0</v>
      </c>
      <c r="AA87" s="32">
        <f>H87*W87</f>
        <v>0</v>
      </c>
      <c r="AB87" s="32">
        <f>I87*W87</f>
        <v>0</v>
      </c>
      <c r="AC87" s="32">
        <f>J87*W87</f>
        <v>0</v>
      </c>
      <c r="AD87" s="32">
        <f>K87*W87</f>
        <v>0</v>
      </c>
      <c r="AE87" s="32">
        <f>L87*W87</f>
        <v>0</v>
      </c>
      <c r="AF87" s="32">
        <f>M87*W87</f>
        <v>0</v>
      </c>
      <c r="AG87" s="32">
        <f>N87*W87</f>
        <v>0</v>
      </c>
      <c r="AH87" s="32">
        <f>O87*W87</f>
        <v>0</v>
      </c>
      <c r="AI87" s="33">
        <f>TRUNC(ROUND(P87*W87,2),2)</f>
        <v>0</v>
      </c>
      <c r="AJ87" s="33">
        <f>Q87*W87</f>
        <v>0</v>
      </c>
      <c r="AK87" s="33">
        <f>R87*W87</f>
        <v>0</v>
      </c>
      <c r="AL87" s="100">
        <f>S87*W87</f>
        <v>0</v>
      </c>
      <c r="AM87" s="32">
        <f>T87*W87</f>
        <v>0</v>
      </c>
      <c r="AN87" s="106">
        <f t="shared" si="114"/>
        <v>0</v>
      </c>
      <c r="AO87" s="83">
        <f t="shared" si="110"/>
        <v>4978.01</v>
      </c>
      <c r="AP87" s="34">
        <f>(U87*100)/E87</f>
        <v>0</v>
      </c>
      <c r="AQ87" s="65"/>
      <c r="AR87" s="65"/>
      <c r="AS87" s="65"/>
      <c r="AT87" s="65"/>
      <c r="AU87" s="65"/>
      <c r="AV87" s="65"/>
    </row>
    <row r="88" spans="1:48" x14ac:dyDescent="0.25">
      <c r="A88" s="11"/>
      <c r="B88" s="11"/>
      <c r="C88" s="13" t="s">
        <v>234</v>
      </c>
      <c r="D88" s="13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68"/>
      <c r="Q88" s="68"/>
      <c r="R88" s="68"/>
      <c r="S88" s="94"/>
      <c r="T88" s="39"/>
      <c r="U88" s="39"/>
      <c r="V88" s="39"/>
      <c r="W88" s="39"/>
      <c r="X88" s="41">
        <f t="shared" ref="X88" si="115">SUM(X84:X87)</f>
        <v>46694.020000000004</v>
      </c>
      <c r="Y88" s="41">
        <f>SUM(Y84:Y87)</f>
        <v>0</v>
      </c>
      <c r="Z88" s="41">
        <f t="shared" ref="Z88:AK88" si="116">SUM(Z84:Z87)</f>
        <v>0</v>
      </c>
      <c r="AA88" s="41">
        <f t="shared" si="116"/>
        <v>0</v>
      </c>
      <c r="AB88" s="41">
        <f t="shared" si="116"/>
        <v>0</v>
      </c>
      <c r="AC88" s="41">
        <f t="shared" si="116"/>
        <v>0</v>
      </c>
      <c r="AD88" s="41">
        <f t="shared" si="116"/>
        <v>0</v>
      </c>
      <c r="AE88" s="41">
        <f t="shared" si="116"/>
        <v>0</v>
      </c>
      <c r="AF88" s="41">
        <f t="shared" si="116"/>
        <v>0</v>
      </c>
      <c r="AG88" s="41">
        <f t="shared" si="116"/>
        <v>0</v>
      </c>
      <c r="AH88" s="41">
        <f t="shared" si="116"/>
        <v>0</v>
      </c>
      <c r="AI88" s="41">
        <f t="shared" si="116"/>
        <v>0</v>
      </c>
      <c r="AJ88" s="41">
        <f t="shared" si="116"/>
        <v>0</v>
      </c>
      <c r="AK88" s="41">
        <f t="shared" si="116"/>
        <v>0</v>
      </c>
      <c r="AL88" s="101">
        <f>SUM(AL84:AL87)</f>
        <v>41716.013199999994</v>
      </c>
      <c r="AM88" s="41">
        <f t="shared" ref="AM88" si="117">SUM(AM84:AM87)</f>
        <v>0</v>
      </c>
      <c r="AN88" s="106">
        <f>SUBTOTAL(9,AN84:AN87)</f>
        <v>41716.013199999994</v>
      </c>
      <c r="AO88" s="83">
        <f t="shared" si="110"/>
        <v>4978.0068000000101</v>
      </c>
      <c r="AP88" s="34"/>
      <c r="AQ88" s="110">
        <f>AN88+AO88</f>
        <v>46694.020000000004</v>
      </c>
      <c r="AR88" s="110">
        <f>X88</f>
        <v>46694.020000000004</v>
      </c>
      <c r="AS88" s="23"/>
      <c r="AT88" s="23"/>
      <c r="AU88" s="23"/>
      <c r="AV88" s="23"/>
    </row>
    <row r="89" spans="1:48" x14ac:dyDescent="0.25">
      <c r="A89" s="58"/>
      <c r="B89" s="59"/>
      <c r="C89" s="66"/>
      <c r="D89" s="60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70"/>
      <c r="Q89" s="70"/>
      <c r="R89" s="70"/>
      <c r="S89" s="98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100"/>
      <c r="AM89" s="32"/>
      <c r="AN89" s="106"/>
      <c r="AO89" s="83"/>
      <c r="AP89" s="34"/>
      <c r="AQ89" s="65"/>
      <c r="AR89" s="65"/>
      <c r="AS89" s="65"/>
      <c r="AT89" s="65"/>
      <c r="AU89" s="65"/>
      <c r="AV89" s="65"/>
    </row>
    <row r="90" spans="1:48" x14ac:dyDescent="0.25">
      <c r="A90" s="11"/>
      <c r="B90" s="11" t="s">
        <v>235</v>
      </c>
      <c r="C90" s="12" t="s">
        <v>236</v>
      </c>
      <c r="D90" s="13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68"/>
      <c r="Q90" s="68"/>
      <c r="R90" s="68"/>
      <c r="S90" s="94"/>
      <c r="T90" s="39"/>
      <c r="U90" s="39"/>
      <c r="V90" s="39"/>
      <c r="W90" s="39"/>
      <c r="X90" s="50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0"/>
      <c r="AJ90" s="40"/>
      <c r="AK90" s="40"/>
      <c r="AL90" s="101"/>
      <c r="AM90" s="40"/>
      <c r="AN90" s="106">
        <f t="shared" ref="AN90:AN93" si="118">AM90+AL90</f>
        <v>0</v>
      </c>
      <c r="AO90" s="83"/>
      <c r="AP90" s="34"/>
      <c r="AQ90" s="23"/>
      <c r="AR90" s="23"/>
      <c r="AS90" s="23"/>
      <c r="AT90" s="23"/>
      <c r="AU90" s="23"/>
      <c r="AV90" s="23"/>
    </row>
    <row r="91" spans="1:48" x14ac:dyDescent="0.25">
      <c r="A91" s="24">
        <v>98556</v>
      </c>
      <c r="B91" s="52" t="s">
        <v>237</v>
      </c>
      <c r="C91" s="26" t="s">
        <v>238</v>
      </c>
      <c r="D91" s="27" t="s">
        <v>58</v>
      </c>
      <c r="E91" s="28">
        <v>126.44600000000001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70">
        <f>'[15]Mem. de cálc.'!H756</f>
        <v>0</v>
      </c>
      <c r="Q91" s="70"/>
      <c r="R91" s="70"/>
      <c r="S91" s="98"/>
      <c r="T91" s="30">
        <f t="shared" si="108"/>
        <v>0</v>
      </c>
      <c r="U91" s="30">
        <f t="shared" si="109"/>
        <v>0</v>
      </c>
      <c r="V91" s="85"/>
      <c r="W91" s="31">
        <v>38.479999999999997</v>
      </c>
      <c r="X91" s="32">
        <f>TRUNC(ROUND(E91*W91,2),2)</f>
        <v>4865.6400000000003</v>
      </c>
      <c r="Y91" s="32">
        <f>F91*W91</f>
        <v>0</v>
      </c>
      <c r="Z91" s="32">
        <f>G91*W91</f>
        <v>0</v>
      </c>
      <c r="AA91" s="32">
        <f>H91*W91</f>
        <v>0</v>
      </c>
      <c r="AB91" s="32">
        <f>I91*W91</f>
        <v>0</v>
      </c>
      <c r="AC91" s="32">
        <f>J91*W91</f>
        <v>0</v>
      </c>
      <c r="AD91" s="32">
        <f>K91*W91</f>
        <v>0</v>
      </c>
      <c r="AE91" s="32">
        <f>L91*W91</f>
        <v>0</v>
      </c>
      <c r="AF91" s="32">
        <f>M91*W91</f>
        <v>0</v>
      </c>
      <c r="AG91" s="32">
        <f>N91*W91</f>
        <v>0</v>
      </c>
      <c r="AH91" s="32">
        <f>O91*W91</f>
        <v>0</v>
      </c>
      <c r="AI91" s="33">
        <f>TRUNC(ROUND(P91*W91,2),2)</f>
        <v>0</v>
      </c>
      <c r="AJ91" s="33">
        <f>Q91*W91</f>
        <v>0</v>
      </c>
      <c r="AK91" s="33">
        <f>R91*W91</f>
        <v>0</v>
      </c>
      <c r="AL91" s="100">
        <f>S91*W91</f>
        <v>0</v>
      </c>
      <c r="AM91" s="32">
        <f>T91*W91</f>
        <v>0</v>
      </c>
      <c r="AN91" s="106">
        <f t="shared" si="118"/>
        <v>0</v>
      </c>
      <c r="AO91" s="83">
        <f t="shared" si="110"/>
        <v>4865.6400000000003</v>
      </c>
      <c r="AP91" s="34">
        <f>(U91*100)/E91</f>
        <v>0</v>
      </c>
      <c r="AQ91" s="65"/>
      <c r="AR91" s="65"/>
      <c r="AS91" s="65"/>
      <c r="AT91" s="65"/>
      <c r="AU91" s="65"/>
      <c r="AV91" s="65"/>
    </row>
    <row r="92" spans="1:48" x14ac:dyDescent="0.25">
      <c r="A92" s="24" t="s">
        <v>239</v>
      </c>
      <c r="B92" s="52" t="s">
        <v>240</v>
      </c>
      <c r="C92" s="26" t="s">
        <v>241</v>
      </c>
      <c r="D92" s="27" t="s">
        <v>58</v>
      </c>
      <c r="E92" s="28">
        <v>291.28000000000003</v>
      </c>
      <c r="F92" s="28"/>
      <c r="G92" s="28">
        <v>137.21</v>
      </c>
      <c r="H92" s="28">
        <v>154.07</v>
      </c>
      <c r="I92" s="28"/>
      <c r="J92" s="28"/>
      <c r="K92" s="28"/>
      <c r="L92" s="28"/>
      <c r="M92" s="28"/>
      <c r="N92" s="28"/>
      <c r="O92" s="28"/>
      <c r="P92" s="70">
        <f>'[15]Mem. de cálc.'!H777</f>
        <v>0</v>
      </c>
      <c r="Q92" s="70"/>
      <c r="R92" s="70"/>
      <c r="S92" s="98"/>
      <c r="T92" s="30">
        <f t="shared" si="108"/>
        <v>291.27999999999997</v>
      </c>
      <c r="U92" s="30">
        <f t="shared" si="109"/>
        <v>291.27999999999997</v>
      </c>
      <c r="V92" s="85"/>
      <c r="W92" s="31">
        <v>39.979999999999997</v>
      </c>
      <c r="X92" s="32">
        <f>TRUNC(ROUND(E92*W92,2),2)</f>
        <v>11645.37</v>
      </c>
      <c r="Y92" s="32">
        <f>F92*W92</f>
        <v>0</v>
      </c>
      <c r="Z92" s="32">
        <f>G92*W92</f>
        <v>5485.6557999999995</v>
      </c>
      <c r="AA92" s="32">
        <f>H92*W92</f>
        <v>6159.7185999999992</v>
      </c>
      <c r="AB92" s="32">
        <f>I92*W92</f>
        <v>0</v>
      </c>
      <c r="AC92" s="32">
        <f>J92*W92</f>
        <v>0</v>
      </c>
      <c r="AD92" s="32">
        <f>K92*W92</f>
        <v>0</v>
      </c>
      <c r="AE92" s="32">
        <f>L92*W92</f>
        <v>0</v>
      </c>
      <c r="AF92" s="32">
        <f>M92*W92</f>
        <v>0</v>
      </c>
      <c r="AG92" s="32">
        <f>N92*W92</f>
        <v>0</v>
      </c>
      <c r="AH92" s="32">
        <f>O92*W92</f>
        <v>0</v>
      </c>
      <c r="AI92" s="33">
        <f>TRUNC(ROUND(P92*W92,2),2)</f>
        <v>0</v>
      </c>
      <c r="AJ92" s="33">
        <f>Q92*W92</f>
        <v>0</v>
      </c>
      <c r="AK92" s="33">
        <f>R92*W92</f>
        <v>0</v>
      </c>
      <c r="AL92" s="100">
        <f>S92*W92</f>
        <v>0</v>
      </c>
      <c r="AM92" s="32">
        <v>0</v>
      </c>
      <c r="AN92" s="106">
        <f t="shared" si="118"/>
        <v>0</v>
      </c>
      <c r="AO92" s="83">
        <f t="shared" si="110"/>
        <v>11645.37</v>
      </c>
      <c r="AP92" s="34">
        <f>(U92*100)/E92</f>
        <v>99.999999999999972</v>
      </c>
      <c r="AQ92" s="65"/>
      <c r="AR92" s="65"/>
      <c r="AS92" s="65"/>
      <c r="AT92" s="65"/>
      <c r="AU92" s="65"/>
      <c r="AV92" s="65"/>
    </row>
    <row r="93" spans="1:48" ht="28.5" x14ac:dyDescent="0.25">
      <c r="A93" s="24" t="s">
        <v>242</v>
      </c>
      <c r="B93" s="52" t="s">
        <v>243</v>
      </c>
      <c r="C93" s="26" t="s">
        <v>244</v>
      </c>
      <c r="D93" s="27" t="s">
        <v>58</v>
      </c>
      <c r="E93" s="28">
        <v>88.633999999999986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70"/>
      <c r="Q93" s="70"/>
      <c r="R93" s="70"/>
      <c r="S93" s="98"/>
      <c r="T93" s="30">
        <f t="shared" si="108"/>
        <v>0</v>
      </c>
      <c r="U93" s="30">
        <f t="shared" si="109"/>
        <v>0</v>
      </c>
      <c r="V93" s="85"/>
      <c r="W93" s="31">
        <v>161.63999999999999</v>
      </c>
      <c r="X93" s="32">
        <f>TRUNC(ROUND(E93*W93,2),2)</f>
        <v>14326.8</v>
      </c>
      <c r="Y93" s="32">
        <f>F93*W93</f>
        <v>0</v>
      </c>
      <c r="Z93" s="32">
        <f>G93*W93</f>
        <v>0</v>
      </c>
      <c r="AA93" s="32">
        <f>H93*W93</f>
        <v>0</v>
      </c>
      <c r="AB93" s="32">
        <f>I93*W93</f>
        <v>0</v>
      </c>
      <c r="AC93" s="32">
        <f>J93*W93</f>
        <v>0</v>
      </c>
      <c r="AD93" s="32">
        <f>K93*W93</f>
        <v>0</v>
      </c>
      <c r="AE93" s="32">
        <f>L93*W93</f>
        <v>0</v>
      </c>
      <c r="AF93" s="32">
        <f>M93*W93</f>
        <v>0</v>
      </c>
      <c r="AG93" s="32">
        <f>N93*W93</f>
        <v>0</v>
      </c>
      <c r="AH93" s="32">
        <f>O93*W93</f>
        <v>0</v>
      </c>
      <c r="AI93" s="33">
        <f>TRUNC(ROUND(P93*W93,2),2)</f>
        <v>0</v>
      </c>
      <c r="AJ93" s="33">
        <f>Q93*W93</f>
        <v>0</v>
      </c>
      <c r="AK93" s="33">
        <f>R93*W93</f>
        <v>0</v>
      </c>
      <c r="AL93" s="100">
        <f>S93*W93</f>
        <v>0</v>
      </c>
      <c r="AM93" s="32">
        <f t="shared" ref="AM93" si="119">T93*W93</f>
        <v>0</v>
      </c>
      <c r="AN93" s="106">
        <f t="shared" si="118"/>
        <v>0</v>
      </c>
      <c r="AO93" s="83">
        <f t="shared" si="110"/>
        <v>14326.8</v>
      </c>
      <c r="AP93" s="34">
        <f>(U93*100)/E93</f>
        <v>0</v>
      </c>
      <c r="AQ93" s="65"/>
      <c r="AR93" s="65"/>
      <c r="AS93" s="65"/>
      <c r="AT93" s="65"/>
      <c r="AU93" s="65"/>
      <c r="AV93" s="65"/>
    </row>
    <row r="94" spans="1:48" x14ac:dyDescent="0.25">
      <c r="A94" s="11"/>
      <c r="B94" s="11"/>
      <c r="C94" s="13" t="s">
        <v>245</v>
      </c>
      <c r="D94" s="13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68"/>
      <c r="Q94" s="68"/>
      <c r="R94" s="68"/>
      <c r="S94" s="94"/>
      <c r="T94" s="39"/>
      <c r="U94" s="39"/>
      <c r="V94" s="39"/>
      <c r="W94" s="39"/>
      <c r="X94" s="41">
        <f t="shared" ref="X94" si="120">SUM(X91:X93)</f>
        <v>30837.81</v>
      </c>
      <c r="Y94" s="41">
        <f>SUM(Y91:Y93)</f>
        <v>0</v>
      </c>
      <c r="Z94" s="41">
        <f t="shared" ref="Z94:AM94" si="121">SUM(Z91:Z93)</f>
        <v>5485.6557999999995</v>
      </c>
      <c r="AA94" s="41">
        <f t="shared" si="121"/>
        <v>6159.7185999999992</v>
      </c>
      <c r="AB94" s="41">
        <f t="shared" si="121"/>
        <v>0</v>
      </c>
      <c r="AC94" s="41">
        <f t="shared" si="121"/>
        <v>0</v>
      </c>
      <c r="AD94" s="41">
        <f t="shared" si="121"/>
        <v>0</v>
      </c>
      <c r="AE94" s="41">
        <f t="shared" si="121"/>
        <v>0</v>
      </c>
      <c r="AF94" s="41">
        <f t="shared" si="121"/>
        <v>0</v>
      </c>
      <c r="AG94" s="41">
        <f t="shared" si="121"/>
        <v>0</v>
      </c>
      <c r="AH94" s="41">
        <f t="shared" si="121"/>
        <v>0</v>
      </c>
      <c r="AI94" s="41">
        <f t="shared" si="121"/>
        <v>0</v>
      </c>
      <c r="AJ94" s="41">
        <f t="shared" si="121"/>
        <v>0</v>
      </c>
      <c r="AK94" s="41">
        <f t="shared" si="121"/>
        <v>0</v>
      </c>
      <c r="AL94" s="101">
        <f t="shared" si="121"/>
        <v>0</v>
      </c>
      <c r="AM94" s="41">
        <f t="shared" si="121"/>
        <v>0</v>
      </c>
      <c r="AN94" s="106">
        <f>SUBTOTAL(9,AN90:AN93)</f>
        <v>0</v>
      </c>
      <c r="AO94" s="83">
        <f t="shared" si="110"/>
        <v>30837.81</v>
      </c>
      <c r="AP94" s="34"/>
      <c r="AQ94" s="110">
        <f>AN94+AO94</f>
        <v>30837.81</v>
      </c>
      <c r="AR94" s="110">
        <f>X94</f>
        <v>30837.81</v>
      </c>
      <c r="AS94" s="23"/>
      <c r="AT94" s="23"/>
      <c r="AU94" s="23"/>
      <c r="AV94" s="23"/>
    </row>
    <row r="95" spans="1:48" x14ac:dyDescent="0.25">
      <c r="A95" s="58"/>
      <c r="B95" s="59"/>
      <c r="C95" s="66"/>
      <c r="D95" s="60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70"/>
      <c r="Q95" s="70"/>
      <c r="R95" s="70"/>
      <c r="S95" s="98"/>
      <c r="T95" s="70"/>
      <c r="U95" s="70"/>
      <c r="V95" s="70"/>
      <c r="W95" s="70"/>
      <c r="X95" s="70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3"/>
      <c r="AJ95" s="33"/>
      <c r="AK95" s="33"/>
      <c r="AL95" s="100"/>
      <c r="AM95" s="32"/>
      <c r="AN95" s="106"/>
      <c r="AO95" s="83"/>
      <c r="AP95" s="34"/>
      <c r="AQ95" s="65"/>
      <c r="AR95" s="65"/>
      <c r="AS95" s="65"/>
      <c r="AT95" s="65"/>
      <c r="AU95" s="65"/>
      <c r="AV95" s="65"/>
    </row>
    <row r="96" spans="1:48" x14ac:dyDescent="0.25">
      <c r="A96" s="11"/>
      <c r="B96" s="11" t="s">
        <v>246</v>
      </c>
      <c r="C96" s="73" t="s">
        <v>247</v>
      </c>
      <c r="D96" s="13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68"/>
      <c r="Q96" s="68"/>
      <c r="R96" s="68"/>
      <c r="S96" s="94"/>
      <c r="T96" s="39"/>
      <c r="U96" s="39"/>
      <c r="V96" s="39"/>
      <c r="W96" s="39"/>
      <c r="X96" s="50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0"/>
      <c r="AJ96" s="40"/>
      <c r="AK96" s="40"/>
      <c r="AL96" s="101"/>
      <c r="AM96" s="40"/>
      <c r="AN96" s="106">
        <f t="shared" ref="AN96:AN97" si="122">AM96+AL96</f>
        <v>0</v>
      </c>
      <c r="AO96" s="83"/>
      <c r="AP96" s="34"/>
      <c r="AQ96" s="23"/>
      <c r="AR96" s="23"/>
      <c r="AS96" s="23"/>
      <c r="AT96" s="23"/>
      <c r="AU96" s="23"/>
      <c r="AV96" s="23"/>
    </row>
    <row r="97" spans="1:48" x14ac:dyDescent="0.25">
      <c r="A97" s="24" t="s">
        <v>248</v>
      </c>
      <c r="B97" s="52" t="s">
        <v>249</v>
      </c>
      <c r="C97" s="26" t="s">
        <v>250</v>
      </c>
      <c r="D97" s="27" t="s">
        <v>58</v>
      </c>
      <c r="E97" s="28">
        <v>855.44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70"/>
      <c r="Q97" s="70"/>
      <c r="R97" s="70"/>
      <c r="S97" s="98"/>
      <c r="T97" s="30">
        <f t="shared" si="108"/>
        <v>0</v>
      </c>
      <c r="U97" s="30">
        <f t="shared" si="109"/>
        <v>0</v>
      </c>
      <c r="V97" s="85"/>
      <c r="W97" s="31">
        <v>27.58</v>
      </c>
      <c r="X97" s="32">
        <f>TRUNC(ROUND(E97*W97,2),2)</f>
        <v>23593.040000000001</v>
      </c>
      <c r="Y97" s="32">
        <f>F97*W97</f>
        <v>0</v>
      </c>
      <c r="Z97" s="32">
        <f>G97*W97</f>
        <v>0</v>
      </c>
      <c r="AA97" s="32">
        <f>H97*W97</f>
        <v>0</v>
      </c>
      <c r="AB97" s="32">
        <f>I97*W97</f>
        <v>0</v>
      </c>
      <c r="AC97" s="32">
        <f>J97*W97</f>
        <v>0</v>
      </c>
      <c r="AD97" s="32">
        <f>K97*W97</f>
        <v>0</v>
      </c>
      <c r="AE97" s="32">
        <f>L97*W97</f>
        <v>0</v>
      </c>
      <c r="AF97" s="32">
        <f>M97*W97</f>
        <v>0</v>
      </c>
      <c r="AG97" s="32">
        <f>N97*W97</f>
        <v>0</v>
      </c>
      <c r="AH97" s="32">
        <f>O97*W97</f>
        <v>0</v>
      </c>
      <c r="AI97" s="33">
        <f>TRUNC(ROUND(P97*W97,2),2)</f>
        <v>0</v>
      </c>
      <c r="AJ97" s="33">
        <f>Q97*W97</f>
        <v>0</v>
      </c>
      <c r="AK97" s="33">
        <f>R97*W97</f>
        <v>0</v>
      </c>
      <c r="AL97" s="100">
        <f>S97*W97</f>
        <v>0</v>
      </c>
      <c r="AM97" s="32">
        <f>T97*W97</f>
        <v>0</v>
      </c>
      <c r="AN97" s="106">
        <f t="shared" si="122"/>
        <v>0</v>
      </c>
      <c r="AO97" s="83">
        <f t="shared" si="110"/>
        <v>23593.040000000001</v>
      </c>
      <c r="AP97" s="34">
        <f>(U97*100)/E97</f>
        <v>0</v>
      </c>
      <c r="AQ97" s="65"/>
      <c r="AR97" s="65"/>
      <c r="AS97" s="65"/>
      <c r="AT97" s="65"/>
      <c r="AU97" s="65"/>
      <c r="AV97" s="65"/>
    </row>
    <row r="98" spans="1:48" x14ac:dyDescent="0.25">
      <c r="A98" s="11"/>
      <c r="B98" s="11"/>
      <c r="C98" s="13" t="s">
        <v>251</v>
      </c>
      <c r="D98" s="13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68"/>
      <c r="Q98" s="68"/>
      <c r="R98" s="68"/>
      <c r="S98" s="94"/>
      <c r="T98" s="39"/>
      <c r="U98" s="39"/>
      <c r="V98" s="39"/>
      <c r="W98" s="39"/>
      <c r="X98" s="41">
        <f>SUM(X97)</f>
        <v>23593.040000000001</v>
      </c>
      <c r="Y98" s="41">
        <f>SUM(Y97)</f>
        <v>0</v>
      </c>
      <c r="Z98" s="41"/>
      <c r="AA98" s="41"/>
      <c r="AB98" s="41"/>
      <c r="AC98" s="41"/>
      <c r="AD98" s="41"/>
      <c r="AE98" s="41"/>
      <c r="AF98" s="41"/>
      <c r="AG98" s="41"/>
      <c r="AH98" s="41"/>
      <c r="AI98" s="40">
        <f>AI97</f>
        <v>0</v>
      </c>
      <c r="AJ98" s="40">
        <f>SUM(AJ97)</f>
        <v>0</v>
      </c>
      <c r="AK98" s="40">
        <f>SUM(AK97)</f>
        <v>0</v>
      </c>
      <c r="AL98" s="101">
        <f>SUM(AL97)</f>
        <v>0</v>
      </c>
      <c r="AM98" s="40">
        <f t="shared" ref="AM98" si="123">SUM(AM97)</f>
        <v>0</v>
      </c>
      <c r="AN98" s="106">
        <f>SUBTOTAL(9,AN96:AN97)</f>
        <v>0</v>
      </c>
      <c r="AO98" s="83">
        <f t="shared" si="110"/>
        <v>23593.040000000001</v>
      </c>
      <c r="AP98" s="34"/>
      <c r="AQ98" s="110">
        <f>AN98+AO98</f>
        <v>23593.040000000001</v>
      </c>
      <c r="AR98" s="110">
        <f>X98</f>
        <v>23593.040000000001</v>
      </c>
      <c r="AS98" s="23"/>
      <c r="AT98" s="23"/>
      <c r="AU98" s="23"/>
      <c r="AV98" s="23"/>
    </row>
    <row r="99" spans="1:48" x14ac:dyDescent="0.25">
      <c r="A99" s="58"/>
      <c r="B99" s="59"/>
      <c r="C99" s="66"/>
      <c r="D99" s="60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70"/>
      <c r="Q99" s="70"/>
      <c r="R99" s="70"/>
      <c r="S99" s="98"/>
      <c r="T99" s="85"/>
      <c r="U99" s="85"/>
      <c r="V99" s="85"/>
      <c r="W99" s="71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100"/>
      <c r="AM99" s="32"/>
      <c r="AN99" s="106"/>
      <c r="AO99" s="83"/>
      <c r="AP99" s="34"/>
      <c r="AR99" s="65"/>
      <c r="AS99" s="65"/>
      <c r="AT99" s="65"/>
      <c r="AU99" s="65"/>
      <c r="AV99" s="65"/>
    </row>
    <row r="100" spans="1:48" x14ac:dyDescent="0.25">
      <c r="A100" s="11"/>
      <c r="B100" s="11" t="s">
        <v>252</v>
      </c>
      <c r="C100" s="73" t="s">
        <v>253</v>
      </c>
      <c r="D100" s="13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68"/>
      <c r="Q100" s="68"/>
      <c r="R100" s="68"/>
      <c r="S100" s="94"/>
      <c r="T100" s="39"/>
      <c r="U100" s="39"/>
      <c r="V100" s="39"/>
      <c r="W100" s="39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101"/>
      <c r="AM100" s="40"/>
      <c r="AN100" s="106"/>
      <c r="AO100" s="83"/>
      <c r="AP100" s="34"/>
      <c r="AQ100" s="23"/>
      <c r="AR100" s="23"/>
      <c r="AS100" s="23"/>
      <c r="AT100" s="23"/>
      <c r="AU100" s="23"/>
      <c r="AV100" s="23"/>
    </row>
    <row r="101" spans="1:48" x14ac:dyDescent="0.25">
      <c r="A101" s="24" t="s">
        <v>254</v>
      </c>
      <c r="B101" s="52" t="s">
        <v>255</v>
      </c>
      <c r="C101" s="26" t="s">
        <v>256</v>
      </c>
      <c r="D101" s="27" t="s">
        <v>58</v>
      </c>
      <c r="E101" s="28">
        <v>2705.53</v>
      </c>
      <c r="F101" s="28"/>
      <c r="G101" s="28"/>
      <c r="H101" s="28">
        <v>831.11</v>
      </c>
      <c r="I101" s="28"/>
      <c r="J101" s="28">
        <v>129.78</v>
      </c>
      <c r="K101" s="28">
        <v>210</v>
      </c>
      <c r="L101" s="28"/>
      <c r="M101" s="28"/>
      <c r="N101" s="28">
        <v>82.58</v>
      </c>
      <c r="O101" s="28">
        <v>667.91</v>
      </c>
      <c r="P101" s="70">
        <f>'[15]Mem. de cálc.'!H860</f>
        <v>302.88599999999997</v>
      </c>
      <c r="Q101" s="70"/>
      <c r="R101" s="70"/>
      <c r="S101" s="98"/>
      <c r="T101" s="30">
        <v>1921.93</v>
      </c>
      <c r="U101" s="30">
        <v>2704.27</v>
      </c>
      <c r="V101" s="85">
        <f>E101-U101</f>
        <v>1.2600000000002183</v>
      </c>
      <c r="W101" s="31">
        <v>4.79</v>
      </c>
      <c r="X101" s="32">
        <v>12959.51</v>
      </c>
      <c r="Y101" s="32">
        <f>F101*W101</f>
        <v>0</v>
      </c>
      <c r="Z101" s="32">
        <f>G101*W101</f>
        <v>0</v>
      </c>
      <c r="AA101" s="32">
        <f>H101*W101</f>
        <v>3981.0169000000001</v>
      </c>
      <c r="AB101" s="32">
        <f>I101*W101</f>
        <v>0</v>
      </c>
      <c r="AC101" s="32">
        <f>J101*W101</f>
        <v>621.64620000000002</v>
      </c>
      <c r="AD101" s="32">
        <f>K101*W101</f>
        <v>1005.9</v>
      </c>
      <c r="AE101" s="32">
        <f>L101*W101</f>
        <v>0</v>
      </c>
      <c r="AF101" s="32">
        <f>M101*W101</f>
        <v>0</v>
      </c>
      <c r="AG101" s="32">
        <f>N101*W101</f>
        <v>395.5582</v>
      </c>
      <c r="AH101" s="32">
        <f>O101*W101</f>
        <v>3199.2889</v>
      </c>
      <c r="AI101" s="33">
        <f>TRUNC(ROUND(P101*W101,2),2)</f>
        <v>1450.82</v>
      </c>
      <c r="AJ101" s="33">
        <f>Q101*W101</f>
        <v>0</v>
      </c>
      <c r="AK101" s="33">
        <f>R101*W101</f>
        <v>0</v>
      </c>
      <c r="AL101" s="100">
        <v>0</v>
      </c>
      <c r="AM101" s="32">
        <v>9206.0499999999993</v>
      </c>
      <c r="AN101" s="106">
        <f t="shared" ref="AN101:AN104" si="124">AM101+AL101</f>
        <v>9206.0499999999993</v>
      </c>
      <c r="AO101" s="83">
        <f t="shared" si="110"/>
        <v>3753.4600000000009</v>
      </c>
      <c r="AP101" s="34">
        <f>(U101*100)/E101</f>
        <v>99.953428718217864</v>
      </c>
      <c r="AQ101" s="65"/>
      <c r="AR101" s="65"/>
      <c r="AS101" s="65"/>
      <c r="AT101" s="65"/>
      <c r="AU101" s="65"/>
      <c r="AV101" s="65"/>
    </row>
    <row r="102" spans="1:48" x14ac:dyDescent="0.25">
      <c r="A102" s="24" t="s">
        <v>257</v>
      </c>
      <c r="B102" s="52" t="s">
        <v>258</v>
      </c>
      <c r="C102" s="26" t="s">
        <v>259</v>
      </c>
      <c r="D102" s="27" t="s">
        <v>58</v>
      </c>
      <c r="E102" s="28">
        <v>461.17270000000002</v>
      </c>
      <c r="F102" s="28"/>
      <c r="G102" s="28"/>
      <c r="H102" s="28"/>
      <c r="I102" s="28"/>
      <c r="J102" s="28"/>
      <c r="K102" s="28"/>
      <c r="L102" s="28"/>
      <c r="M102" s="28"/>
      <c r="N102" s="28">
        <v>41.67</v>
      </c>
      <c r="O102" s="28">
        <v>145.29</v>
      </c>
      <c r="P102" s="70">
        <f>'[15]Mem. de cálc.'!H884</f>
        <v>0</v>
      </c>
      <c r="Q102" s="70"/>
      <c r="R102" s="70">
        <v>133.96</v>
      </c>
      <c r="S102" s="98"/>
      <c r="T102" s="30">
        <f t="shared" si="108"/>
        <v>320.91999999999996</v>
      </c>
      <c r="U102" s="30">
        <f t="shared" si="109"/>
        <v>320.91999999999996</v>
      </c>
      <c r="V102" s="85">
        <v>0</v>
      </c>
      <c r="W102" s="31">
        <v>23.61</v>
      </c>
      <c r="X102" s="32">
        <f>TRUNC(ROUND(E102*W102,2),2)</f>
        <v>10888.29</v>
      </c>
      <c r="Y102" s="32">
        <f>F102*W102</f>
        <v>0</v>
      </c>
      <c r="Z102" s="32">
        <f>G102*W102</f>
        <v>0</v>
      </c>
      <c r="AA102" s="32">
        <f>H102*W102</f>
        <v>0</v>
      </c>
      <c r="AB102" s="32">
        <f>I102*W102</f>
        <v>0</v>
      </c>
      <c r="AC102" s="32">
        <f>J102*W102</f>
        <v>0</v>
      </c>
      <c r="AD102" s="32">
        <f>K102*W102</f>
        <v>0</v>
      </c>
      <c r="AE102" s="32">
        <f>L102*W102</f>
        <v>0</v>
      </c>
      <c r="AF102" s="32">
        <f>M102*W102</f>
        <v>0</v>
      </c>
      <c r="AG102" s="32">
        <f>N102*W102</f>
        <v>983.82870000000003</v>
      </c>
      <c r="AH102" s="32">
        <f>O102*W102</f>
        <v>3430.2968999999998</v>
      </c>
      <c r="AI102" s="33">
        <f>TRUNC(ROUND(P102*W102,2),2)</f>
        <v>0</v>
      </c>
      <c r="AJ102" s="33">
        <f>Q102*W102</f>
        <v>0</v>
      </c>
      <c r="AK102" s="33">
        <f>R102*W102</f>
        <v>3162.7955999999999</v>
      </c>
      <c r="AL102" s="100">
        <f>S102*W102</f>
        <v>0</v>
      </c>
      <c r="AM102" s="32">
        <v>0</v>
      </c>
      <c r="AN102" s="106">
        <f t="shared" si="124"/>
        <v>0</v>
      </c>
      <c r="AO102" s="83">
        <f t="shared" si="110"/>
        <v>10888.29</v>
      </c>
      <c r="AP102" s="34">
        <f>(U102*100)/E102</f>
        <v>69.587813849345366</v>
      </c>
      <c r="AQ102" s="65"/>
      <c r="AR102" s="65"/>
      <c r="AS102" s="65"/>
      <c r="AT102" s="65"/>
      <c r="AU102" s="65"/>
      <c r="AV102" s="65"/>
    </row>
    <row r="103" spans="1:48" ht="28.5" x14ac:dyDescent="0.25">
      <c r="A103" s="24" t="s">
        <v>260</v>
      </c>
      <c r="B103" s="52" t="s">
        <v>261</v>
      </c>
      <c r="C103" s="26" t="s">
        <v>262</v>
      </c>
      <c r="D103" s="27" t="s">
        <v>58</v>
      </c>
      <c r="E103" s="28">
        <v>2244.3607999999995</v>
      </c>
      <c r="F103" s="28"/>
      <c r="G103" s="28"/>
      <c r="H103" s="28"/>
      <c r="I103" s="28"/>
      <c r="J103" s="28"/>
      <c r="K103" s="28"/>
      <c r="L103" s="28"/>
      <c r="M103" s="28"/>
      <c r="N103" s="28">
        <v>224.44</v>
      </c>
      <c r="O103" s="28">
        <v>224.44</v>
      </c>
      <c r="P103" s="70">
        <f>'[15]Mem. de cálc.'!H902</f>
        <v>224.44</v>
      </c>
      <c r="Q103" s="70">
        <v>112.22</v>
      </c>
      <c r="R103" s="70">
        <v>600.23</v>
      </c>
      <c r="S103" s="98">
        <v>187.31</v>
      </c>
      <c r="T103" s="30">
        <f>E103-S103</f>
        <v>2057.0507999999995</v>
      </c>
      <c r="U103" s="30">
        <f t="shared" si="109"/>
        <v>2244.3607999999995</v>
      </c>
      <c r="V103" s="85">
        <v>0</v>
      </c>
      <c r="W103" s="31">
        <v>38.08</v>
      </c>
      <c r="X103" s="32">
        <f>TRUNC(ROUND(E103*W103,2),2)</f>
        <v>85465.26</v>
      </c>
      <c r="Y103" s="32">
        <f>F103*W103</f>
        <v>0</v>
      </c>
      <c r="Z103" s="32">
        <f>G103*W103</f>
        <v>0</v>
      </c>
      <c r="AA103" s="32">
        <f>H103*W103</f>
        <v>0</v>
      </c>
      <c r="AB103" s="32">
        <f>I103*W103</f>
        <v>0</v>
      </c>
      <c r="AC103" s="32">
        <f>J103*W103</f>
        <v>0</v>
      </c>
      <c r="AD103" s="32">
        <f>K103*W103</f>
        <v>0</v>
      </c>
      <c r="AE103" s="32">
        <f>L103*W103</f>
        <v>0</v>
      </c>
      <c r="AF103" s="32">
        <f>M103*W103</f>
        <v>0</v>
      </c>
      <c r="AG103" s="32">
        <f>N103*W103</f>
        <v>8546.6751999999997</v>
      </c>
      <c r="AH103" s="32">
        <f>O103*W103</f>
        <v>8546.6751999999997</v>
      </c>
      <c r="AI103" s="33">
        <f>TRUNC(ROUND(P103*W103,2),2)</f>
        <v>8546.68</v>
      </c>
      <c r="AJ103" s="33">
        <f>Q103*W103</f>
        <v>4273.3375999999998</v>
      </c>
      <c r="AK103" s="33">
        <f>R103*W103</f>
        <v>22856.758399999999</v>
      </c>
      <c r="AL103" s="100">
        <f>S103*W103</f>
        <v>7132.7647999999999</v>
      </c>
      <c r="AM103" s="32">
        <f>X103-AL103</f>
        <v>78332.49519999999</v>
      </c>
      <c r="AN103" s="106">
        <f t="shared" si="124"/>
        <v>85465.26</v>
      </c>
      <c r="AO103" s="83">
        <f t="shared" si="110"/>
        <v>0</v>
      </c>
      <c r="AP103" s="34">
        <f>(U103*100)/E103</f>
        <v>100</v>
      </c>
      <c r="AQ103" s="65"/>
      <c r="AR103" s="65"/>
      <c r="AS103" s="65"/>
      <c r="AT103" s="65"/>
      <c r="AU103" s="65"/>
      <c r="AV103" s="65"/>
    </row>
    <row r="104" spans="1:48" ht="28.5" x14ac:dyDescent="0.25">
      <c r="A104" s="87" t="s">
        <v>263</v>
      </c>
      <c r="B104" s="52" t="s">
        <v>264</v>
      </c>
      <c r="C104" s="66" t="s">
        <v>265</v>
      </c>
      <c r="D104" s="88" t="s">
        <v>58</v>
      </c>
      <c r="E104" s="89">
        <v>415.58100000000007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56"/>
      <c r="Q104" s="56"/>
      <c r="R104" s="56"/>
      <c r="S104" s="96">
        <v>415.58</v>
      </c>
      <c r="T104" s="85">
        <f t="shared" si="108"/>
        <v>0</v>
      </c>
      <c r="U104" s="85">
        <f t="shared" si="109"/>
        <v>415.58</v>
      </c>
      <c r="V104" s="85">
        <f t="shared" ref="V104" si="125">E104-U104</f>
        <v>1.00000000009004E-3</v>
      </c>
      <c r="W104" s="90">
        <v>57.93</v>
      </c>
      <c r="X104" s="91">
        <f>TRUNC(ROUND(E104*W104,2),2)</f>
        <v>24074.61</v>
      </c>
      <c r="Y104" s="91">
        <f>F104*W104</f>
        <v>0</v>
      </c>
      <c r="Z104" s="91">
        <f>G104*W104</f>
        <v>0</v>
      </c>
      <c r="AA104" s="91">
        <f>H104*W104</f>
        <v>0</v>
      </c>
      <c r="AB104" s="91">
        <f>I104*W104</f>
        <v>0</v>
      </c>
      <c r="AC104" s="91">
        <f>J104*W104</f>
        <v>0</v>
      </c>
      <c r="AD104" s="91">
        <f>K104*W104</f>
        <v>0</v>
      </c>
      <c r="AE104" s="91">
        <f>L104*W104</f>
        <v>0</v>
      </c>
      <c r="AF104" s="91">
        <f>M104*W104</f>
        <v>0</v>
      </c>
      <c r="AG104" s="91">
        <f>N104*W104</f>
        <v>0</v>
      </c>
      <c r="AH104" s="91">
        <f>O104*W104</f>
        <v>0</v>
      </c>
      <c r="AI104" s="92">
        <f>TRUNC(ROUND(P104*W104,2),2)</f>
        <v>0</v>
      </c>
      <c r="AJ104" s="92">
        <f>Q104*W104</f>
        <v>0</v>
      </c>
      <c r="AK104" s="92">
        <f>R104*W104</f>
        <v>0</v>
      </c>
      <c r="AL104" s="102">
        <f>S104*W104</f>
        <v>24074.5494</v>
      </c>
      <c r="AM104" s="91">
        <f>T104*W104</f>
        <v>0</v>
      </c>
      <c r="AN104" s="106">
        <f t="shared" si="124"/>
        <v>24074.5494</v>
      </c>
      <c r="AO104" s="83">
        <f t="shared" si="110"/>
        <v>6.0600000000704313E-2</v>
      </c>
      <c r="AP104" s="34">
        <f>(U104*100)/E104</f>
        <v>99.999759373022329</v>
      </c>
      <c r="AQ104" s="65"/>
      <c r="AR104" s="65"/>
      <c r="AS104" s="65"/>
      <c r="AT104" s="65"/>
      <c r="AU104" s="65"/>
      <c r="AV104" s="65"/>
    </row>
    <row r="105" spans="1:48" x14ac:dyDescent="0.25">
      <c r="A105" s="11"/>
      <c r="B105" s="11"/>
      <c r="C105" s="13" t="s">
        <v>266</v>
      </c>
      <c r="D105" s="13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68"/>
      <c r="Q105" s="68"/>
      <c r="R105" s="68"/>
      <c r="S105" s="94"/>
      <c r="T105" s="39"/>
      <c r="U105" s="39"/>
      <c r="V105" s="39"/>
      <c r="W105" s="39"/>
      <c r="X105" s="41">
        <f>SUM(X99:X104)</f>
        <v>133387.66999999998</v>
      </c>
      <c r="Y105" s="41">
        <f t="shared" ref="Y105:AM105" si="126">SUM(Y99:Y104)</f>
        <v>0</v>
      </c>
      <c r="Z105" s="41">
        <f t="shared" si="126"/>
        <v>0</v>
      </c>
      <c r="AA105" s="41">
        <f t="shared" si="126"/>
        <v>3981.0169000000001</v>
      </c>
      <c r="AB105" s="41">
        <f t="shared" si="126"/>
        <v>0</v>
      </c>
      <c r="AC105" s="41">
        <f t="shared" si="126"/>
        <v>621.64620000000002</v>
      </c>
      <c r="AD105" s="41">
        <f t="shared" si="126"/>
        <v>1005.9</v>
      </c>
      <c r="AE105" s="41">
        <f t="shared" si="126"/>
        <v>0</v>
      </c>
      <c r="AF105" s="41">
        <f t="shared" si="126"/>
        <v>0</v>
      </c>
      <c r="AG105" s="41">
        <f t="shared" si="126"/>
        <v>9926.0620999999992</v>
      </c>
      <c r="AH105" s="41">
        <f t="shared" si="126"/>
        <v>15176.260999999999</v>
      </c>
      <c r="AI105" s="41">
        <f t="shared" si="126"/>
        <v>9997.5</v>
      </c>
      <c r="AJ105" s="41">
        <f t="shared" si="126"/>
        <v>4273.3375999999998</v>
      </c>
      <c r="AK105" s="41">
        <f t="shared" si="126"/>
        <v>26019.554</v>
      </c>
      <c r="AL105" s="101">
        <f t="shared" si="126"/>
        <v>31207.314200000001</v>
      </c>
      <c r="AM105" s="41">
        <f t="shared" si="126"/>
        <v>87538.545199999993</v>
      </c>
      <c r="AN105" s="106">
        <f>SUBTOTAL(9,AN101:AN104)</f>
        <v>118745.8594</v>
      </c>
      <c r="AO105" s="83">
        <f t="shared" si="110"/>
        <v>14641.810599999983</v>
      </c>
      <c r="AP105" s="34"/>
      <c r="AQ105" s="110">
        <f>AN105+AO105</f>
        <v>133387.66999999998</v>
      </c>
      <c r="AR105" s="110">
        <f>X105</f>
        <v>133387.66999999998</v>
      </c>
      <c r="AS105" s="23"/>
      <c r="AT105" s="23"/>
      <c r="AU105" s="23"/>
      <c r="AV105" s="23"/>
    </row>
    <row r="106" spans="1:48" x14ac:dyDescent="0.25">
      <c r="A106" s="58"/>
      <c r="B106" s="59"/>
      <c r="C106" s="66"/>
      <c r="D106" s="60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70"/>
      <c r="Q106" s="70"/>
      <c r="R106" s="70"/>
      <c r="S106" s="98"/>
      <c r="T106" s="71"/>
      <c r="U106" s="71"/>
      <c r="V106" s="71"/>
      <c r="W106" s="71"/>
      <c r="X106" s="48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3"/>
      <c r="AJ106" s="33"/>
      <c r="AK106" s="33"/>
      <c r="AL106" s="100"/>
      <c r="AM106" s="32"/>
      <c r="AN106" s="106"/>
      <c r="AO106" s="83"/>
      <c r="AP106" s="34"/>
      <c r="AQ106" s="65"/>
      <c r="AR106" s="65"/>
      <c r="AS106" s="65"/>
      <c r="AT106" s="65"/>
      <c r="AU106" s="65"/>
      <c r="AV106" s="65"/>
    </row>
    <row r="107" spans="1:48" x14ac:dyDescent="0.25">
      <c r="A107" s="11"/>
      <c r="B107" s="11" t="s">
        <v>267</v>
      </c>
      <c r="C107" s="73" t="s">
        <v>268</v>
      </c>
      <c r="D107" s="13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68"/>
      <c r="Q107" s="68"/>
      <c r="R107" s="68"/>
      <c r="S107" s="94"/>
      <c r="T107" s="39"/>
      <c r="U107" s="39"/>
      <c r="V107" s="39"/>
      <c r="W107" s="39"/>
      <c r="X107" s="50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0"/>
      <c r="AJ107" s="40"/>
      <c r="AK107" s="40"/>
      <c r="AL107" s="101"/>
      <c r="AM107" s="40"/>
      <c r="AN107" s="106"/>
      <c r="AO107" s="83"/>
      <c r="AP107" s="34"/>
      <c r="AQ107" s="23"/>
      <c r="AR107" s="23"/>
      <c r="AS107" s="23"/>
      <c r="AT107" s="23"/>
      <c r="AU107" s="23"/>
      <c r="AV107" s="23"/>
    </row>
    <row r="108" spans="1:48" x14ac:dyDescent="0.25">
      <c r="A108" s="24" t="s">
        <v>269</v>
      </c>
      <c r="B108" s="52" t="s">
        <v>270</v>
      </c>
      <c r="C108" s="26" t="s">
        <v>271</v>
      </c>
      <c r="D108" s="27" t="s">
        <v>58</v>
      </c>
      <c r="E108" s="28">
        <v>335.1</v>
      </c>
      <c r="F108" s="28"/>
      <c r="G108" s="28"/>
      <c r="H108" s="28"/>
      <c r="I108" s="28"/>
      <c r="J108" s="28"/>
      <c r="K108" s="28"/>
      <c r="L108" s="28"/>
      <c r="M108" s="28">
        <v>335.1</v>
      </c>
      <c r="N108" s="28"/>
      <c r="O108" s="28"/>
      <c r="P108" s="70"/>
      <c r="Q108" s="70"/>
      <c r="R108" s="70"/>
      <c r="S108" s="98"/>
      <c r="T108" s="30">
        <f t="shared" si="108"/>
        <v>335.1</v>
      </c>
      <c r="U108" s="30">
        <f t="shared" si="109"/>
        <v>335.1</v>
      </c>
      <c r="V108" s="85">
        <f t="shared" ref="V108:V114" si="127">E108-U108</f>
        <v>0</v>
      </c>
      <c r="W108" s="31">
        <v>52.81</v>
      </c>
      <c r="X108" s="32">
        <f t="shared" ref="X108:X114" si="128">TRUNC(ROUND(E108*W108,2),2)</f>
        <v>17696.63</v>
      </c>
      <c r="Y108" s="32">
        <f t="shared" ref="Y108:Y114" si="129">F108*W108</f>
        <v>0</v>
      </c>
      <c r="Z108" s="32">
        <f t="shared" ref="Z108:Z114" si="130">G108*W108</f>
        <v>0</v>
      </c>
      <c r="AA108" s="32">
        <f t="shared" ref="AA108:AA114" si="131">H108*W108</f>
        <v>0</v>
      </c>
      <c r="AB108" s="32">
        <f t="shared" ref="AB108:AB114" si="132">I108*W108</f>
        <v>0</v>
      </c>
      <c r="AC108" s="32">
        <f t="shared" ref="AC108:AC114" si="133">J108*W108</f>
        <v>0</v>
      </c>
      <c r="AD108" s="32">
        <f t="shared" ref="AD108:AD114" si="134">K108*W108</f>
        <v>0</v>
      </c>
      <c r="AE108" s="32">
        <f t="shared" ref="AE108:AE114" si="135">L108*W108</f>
        <v>0</v>
      </c>
      <c r="AF108" s="32">
        <f t="shared" ref="AF108:AF114" si="136">M108*W108</f>
        <v>17696.631000000001</v>
      </c>
      <c r="AG108" s="32">
        <f t="shared" ref="AG108:AG114" si="137">N108*W108</f>
        <v>0</v>
      </c>
      <c r="AH108" s="32">
        <f t="shared" ref="AH108:AH114" si="138">O108*W108</f>
        <v>0</v>
      </c>
      <c r="AI108" s="33">
        <f t="shared" ref="AI108:AI114" si="139">TRUNC(ROUND(P108*W108,2),2)</f>
        <v>0</v>
      </c>
      <c r="AJ108" s="33">
        <f t="shared" ref="AJ108:AJ114" si="140">Q108*W108</f>
        <v>0</v>
      </c>
      <c r="AK108" s="33">
        <f t="shared" ref="AK108:AK114" si="141">R108*W108</f>
        <v>0</v>
      </c>
      <c r="AL108" s="100">
        <f>S108*W108</f>
        <v>0</v>
      </c>
      <c r="AM108" s="32">
        <f t="shared" ref="AM108:AM114" si="142">T108*W108</f>
        <v>17696.631000000001</v>
      </c>
      <c r="AN108" s="106">
        <f t="shared" ref="AN108:AN114" si="143">AM108+AL108</f>
        <v>17696.631000000001</v>
      </c>
      <c r="AO108" s="83">
        <f t="shared" si="110"/>
        <v>-1.0000000002037268E-3</v>
      </c>
      <c r="AP108" s="34">
        <f t="shared" ref="AP108:AP114" si="144">(U108*100)/E108</f>
        <v>100</v>
      </c>
      <c r="AQ108" s="65"/>
      <c r="AR108" s="65"/>
      <c r="AS108" s="65"/>
      <c r="AT108" s="65"/>
      <c r="AU108" s="65"/>
      <c r="AV108" s="65"/>
    </row>
    <row r="109" spans="1:48" x14ac:dyDescent="0.25">
      <c r="A109" s="24" t="s">
        <v>272</v>
      </c>
      <c r="B109" s="52" t="s">
        <v>273</v>
      </c>
      <c r="C109" s="26" t="s">
        <v>274</v>
      </c>
      <c r="D109" s="27" t="s">
        <v>58</v>
      </c>
      <c r="E109" s="28">
        <v>917.3599999999999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70"/>
      <c r="Q109" s="70"/>
      <c r="R109" s="70">
        <v>335.1</v>
      </c>
      <c r="S109" s="98">
        <v>582.26</v>
      </c>
      <c r="T109" s="30">
        <v>335.1</v>
      </c>
      <c r="U109" s="30">
        <f t="shared" si="109"/>
        <v>917.36</v>
      </c>
      <c r="V109" s="85">
        <f t="shared" si="127"/>
        <v>0</v>
      </c>
      <c r="W109" s="31">
        <v>16.579999999999998</v>
      </c>
      <c r="X109" s="32">
        <f t="shared" si="128"/>
        <v>15209.83</v>
      </c>
      <c r="Y109" s="32">
        <f t="shared" si="129"/>
        <v>0</v>
      </c>
      <c r="Z109" s="32">
        <f t="shared" si="130"/>
        <v>0</v>
      </c>
      <c r="AA109" s="32">
        <f t="shared" si="131"/>
        <v>0</v>
      </c>
      <c r="AB109" s="32">
        <f t="shared" si="132"/>
        <v>0</v>
      </c>
      <c r="AC109" s="32">
        <f t="shared" si="133"/>
        <v>0</v>
      </c>
      <c r="AD109" s="32">
        <f t="shared" si="134"/>
        <v>0</v>
      </c>
      <c r="AE109" s="32">
        <f t="shared" si="135"/>
        <v>0</v>
      </c>
      <c r="AF109" s="32">
        <f t="shared" si="136"/>
        <v>0</v>
      </c>
      <c r="AG109" s="32">
        <f t="shared" si="137"/>
        <v>0</v>
      </c>
      <c r="AH109" s="32">
        <f t="shared" si="138"/>
        <v>0</v>
      </c>
      <c r="AI109" s="33">
        <f t="shared" si="139"/>
        <v>0</v>
      </c>
      <c r="AJ109" s="33">
        <f t="shared" si="140"/>
        <v>0</v>
      </c>
      <c r="AK109" s="33">
        <f t="shared" si="141"/>
        <v>5555.9579999999996</v>
      </c>
      <c r="AL109" s="100">
        <f>S109*W109</f>
        <v>9653.8707999999988</v>
      </c>
      <c r="AM109" s="32">
        <f t="shared" si="142"/>
        <v>5555.9579999999996</v>
      </c>
      <c r="AN109" s="106">
        <f t="shared" si="143"/>
        <v>15209.828799999999</v>
      </c>
      <c r="AO109" s="83">
        <f t="shared" si="110"/>
        <v>1.2000000006082701E-3</v>
      </c>
      <c r="AP109" s="34">
        <f t="shared" si="144"/>
        <v>100.00000000000001</v>
      </c>
      <c r="AQ109" s="65"/>
      <c r="AR109" s="65"/>
      <c r="AS109" s="65"/>
      <c r="AT109" s="65"/>
      <c r="AU109" s="65"/>
      <c r="AV109" s="65"/>
    </row>
    <row r="110" spans="1:48" ht="28.5" x14ac:dyDescent="0.25">
      <c r="A110" s="87" t="s">
        <v>275</v>
      </c>
      <c r="B110" s="52" t="s">
        <v>276</v>
      </c>
      <c r="C110" s="66" t="s">
        <v>277</v>
      </c>
      <c r="D110" s="88" t="s">
        <v>58</v>
      </c>
      <c r="E110" s="89">
        <v>115.72000000000003</v>
      </c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56"/>
      <c r="Q110" s="56"/>
      <c r="R110" s="56"/>
      <c r="S110" s="96">
        <v>115.72</v>
      </c>
      <c r="T110" s="85">
        <f t="shared" si="108"/>
        <v>0</v>
      </c>
      <c r="U110" s="85">
        <f t="shared" si="109"/>
        <v>115.72</v>
      </c>
      <c r="V110" s="85">
        <f t="shared" si="127"/>
        <v>0</v>
      </c>
      <c r="W110" s="90">
        <v>71.81</v>
      </c>
      <c r="X110" s="91">
        <f t="shared" si="128"/>
        <v>8309.85</v>
      </c>
      <c r="Y110" s="91">
        <f t="shared" si="129"/>
        <v>0</v>
      </c>
      <c r="Z110" s="91">
        <f t="shared" si="130"/>
        <v>0</v>
      </c>
      <c r="AA110" s="91">
        <f t="shared" si="131"/>
        <v>0</v>
      </c>
      <c r="AB110" s="91">
        <f t="shared" si="132"/>
        <v>0</v>
      </c>
      <c r="AC110" s="91">
        <f t="shared" si="133"/>
        <v>0</v>
      </c>
      <c r="AD110" s="91">
        <f t="shared" si="134"/>
        <v>0</v>
      </c>
      <c r="AE110" s="91">
        <f t="shared" si="135"/>
        <v>0</v>
      </c>
      <c r="AF110" s="91">
        <f t="shared" si="136"/>
        <v>0</v>
      </c>
      <c r="AG110" s="91">
        <f t="shared" si="137"/>
        <v>0</v>
      </c>
      <c r="AH110" s="91">
        <f t="shared" si="138"/>
        <v>0</v>
      </c>
      <c r="AI110" s="92">
        <f t="shared" si="139"/>
        <v>0</v>
      </c>
      <c r="AJ110" s="92">
        <f t="shared" si="140"/>
        <v>0</v>
      </c>
      <c r="AK110" s="92">
        <f t="shared" si="141"/>
        <v>0</v>
      </c>
      <c r="AL110" s="102">
        <v>0</v>
      </c>
      <c r="AM110" s="91">
        <f t="shared" si="142"/>
        <v>0</v>
      </c>
      <c r="AN110" s="106">
        <f t="shared" si="143"/>
        <v>0</v>
      </c>
      <c r="AO110" s="83">
        <f t="shared" si="110"/>
        <v>8309.85</v>
      </c>
      <c r="AP110" s="34">
        <f t="shared" si="144"/>
        <v>99.999999999999972</v>
      </c>
      <c r="AQ110" s="65"/>
      <c r="AR110" s="65"/>
      <c r="AS110" s="65"/>
      <c r="AT110" s="65"/>
      <c r="AU110" s="65"/>
      <c r="AV110" s="65"/>
    </row>
    <row r="111" spans="1:48" ht="42.75" x14ac:dyDescent="0.25">
      <c r="A111" s="24" t="s">
        <v>278</v>
      </c>
      <c r="B111" s="52" t="s">
        <v>279</v>
      </c>
      <c r="C111" s="26" t="s">
        <v>280</v>
      </c>
      <c r="D111" s="27" t="s">
        <v>58</v>
      </c>
      <c r="E111" s="28">
        <v>801.63999999999987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70"/>
      <c r="Q111" s="70"/>
      <c r="R111" s="70"/>
      <c r="S111" s="98"/>
      <c r="T111" s="30">
        <f t="shared" si="108"/>
        <v>0</v>
      </c>
      <c r="U111" s="30">
        <f t="shared" si="109"/>
        <v>0</v>
      </c>
      <c r="V111" s="85">
        <f t="shared" si="127"/>
        <v>801.63999999999987</v>
      </c>
      <c r="W111" s="31">
        <v>95</v>
      </c>
      <c r="X111" s="32">
        <f t="shared" si="128"/>
        <v>76155.8</v>
      </c>
      <c r="Y111" s="32">
        <f t="shared" si="129"/>
        <v>0</v>
      </c>
      <c r="Z111" s="32">
        <f t="shared" si="130"/>
        <v>0</v>
      </c>
      <c r="AA111" s="32">
        <f t="shared" si="131"/>
        <v>0</v>
      </c>
      <c r="AB111" s="32">
        <f t="shared" si="132"/>
        <v>0</v>
      </c>
      <c r="AC111" s="32">
        <f t="shared" si="133"/>
        <v>0</v>
      </c>
      <c r="AD111" s="32">
        <f t="shared" si="134"/>
        <v>0</v>
      </c>
      <c r="AE111" s="32">
        <f t="shared" si="135"/>
        <v>0</v>
      </c>
      <c r="AF111" s="32">
        <f t="shared" si="136"/>
        <v>0</v>
      </c>
      <c r="AG111" s="32">
        <f t="shared" si="137"/>
        <v>0</v>
      </c>
      <c r="AH111" s="32">
        <f t="shared" si="138"/>
        <v>0</v>
      </c>
      <c r="AI111" s="33">
        <f t="shared" si="139"/>
        <v>0</v>
      </c>
      <c r="AJ111" s="33">
        <f t="shared" si="140"/>
        <v>0</v>
      </c>
      <c r="AK111" s="33">
        <f t="shared" si="141"/>
        <v>0</v>
      </c>
      <c r="AL111" s="100">
        <f>S111*W111</f>
        <v>0</v>
      </c>
      <c r="AM111" s="32">
        <f t="shared" si="142"/>
        <v>0</v>
      </c>
      <c r="AN111" s="106">
        <f t="shared" si="143"/>
        <v>0</v>
      </c>
      <c r="AO111" s="83">
        <f t="shared" si="110"/>
        <v>76155.8</v>
      </c>
      <c r="AP111" s="34">
        <f t="shared" si="144"/>
        <v>0</v>
      </c>
      <c r="AQ111" s="65"/>
      <c r="AR111" s="65"/>
      <c r="AS111" s="65"/>
      <c r="AT111" s="65"/>
      <c r="AU111" s="65"/>
      <c r="AV111" s="65"/>
    </row>
    <row r="112" spans="1:48" x14ac:dyDescent="0.25">
      <c r="A112" s="24" t="s">
        <v>281</v>
      </c>
      <c r="B112" s="52" t="s">
        <v>282</v>
      </c>
      <c r="C112" s="26" t="s">
        <v>283</v>
      </c>
      <c r="D112" s="27" t="s">
        <v>80</v>
      </c>
      <c r="E112" s="28">
        <v>14.400000000000004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70"/>
      <c r="Q112" s="70"/>
      <c r="R112" s="70"/>
      <c r="S112" s="98">
        <v>14.4</v>
      </c>
      <c r="T112" s="30">
        <f t="shared" si="108"/>
        <v>0</v>
      </c>
      <c r="U112" s="30">
        <f t="shared" si="109"/>
        <v>14.4</v>
      </c>
      <c r="V112" s="85">
        <f t="shared" si="127"/>
        <v>0</v>
      </c>
      <c r="W112" s="31">
        <v>53.42</v>
      </c>
      <c r="X112" s="32">
        <f t="shared" si="128"/>
        <v>769.25</v>
      </c>
      <c r="Y112" s="32">
        <f t="shared" si="129"/>
        <v>0</v>
      </c>
      <c r="Z112" s="32">
        <f t="shared" si="130"/>
        <v>0</v>
      </c>
      <c r="AA112" s="32">
        <f t="shared" si="131"/>
        <v>0</v>
      </c>
      <c r="AB112" s="32">
        <f t="shared" si="132"/>
        <v>0</v>
      </c>
      <c r="AC112" s="32">
        <f t="shared" si="133"/>
        <v>0</v>
      </c>
      <c r="AD112" s="32">
        <f t="shared" si="134"/>
        <v>0</v>
      </c>
      <c r="AE112" s="32">
        <f t="shared" si="135"/>
        <v>0</v>
      </c>
      <c r="AF112" s="32">
        <f t="shared" si="136"/>
        <v>0</v>
      </c>
      <c r="AG112" s="32">
        <f t="shared" si="137"/>
        <v>0</v>
      </c>
      <c r="AH112" s="32">
        <f t="shared" si="138"/>
        <v>0</v>
      </c>
      <c r="AI112" s="33">
        <f t="shared" si="139"/>
        <v>0</v>
      </c>
      <c r="AJ112" s="33">
        <f t="shared" si="140"/>
        <v>0</v>
      </c>
      <c r="AK112" s="33">
        <f t="shared" si="141"/>
        <v>0</v>
      </c>
      <c r="AL112" s="100">
        <f>S112*W112</f>
        <v>769.24800000000005</v>
      </c>
      <c r="AM112" s="32">
        <f t="shared" si="142"/>
        <v>0</v>
      </c>
      <c r="AN112" s="106">
        <f t="shared" si="143"/>
        <v>769.24800000000005</v>
      </c>
      <c r="AO112" s="83">
        <f t="shared" si="110"/>
        <v>1.9999999999527063E-3</v>
      </c>
      <c r="AP112" s="34">
        <f t="shared" si="144"/>
        <v>99.999999999999972</v>
      </c>
      <c r="AQ112" s="65"/>
      <c r="AR112" s="65"/>
      <c r="AS112" s="65"/>
      <c r="AT112" s="65"/>
      <c r="AU112" s="65"/>
      <c r="AV112" s="65"/>
    </row>
    <row r="113" spans="1:48" x14ac:dyDescent="0.25">
      <c r="A113" s="87" t="s">
        <v>284</v>
      </c>
      <c r="B113" s="52" t="s">
        <v>285</v>
      </c>
      <c r="C113" s="66" t="s">
        <v>286</v>
      </c>
      <c r="D113" s="88" t="s">
        <v>80</v>
      </c>
      <c r="E113" s="89">
        <v>67.290000000000006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56"/>
      <c r="Q113" s="56"/>
      <c r="R113" s="56">
        <v>10</v>
      </c>
      <c r="S113" s="96">
        <v>57.29</v>
      </c>
      <c r="T113" s="85">
        <f t="shared" si="108"/>
        <v>10</v>
      </c>
      <c r="U113" s="85">
        <f t="shared" si="109"/>
        <v>67.289999999999992</v>
      </c>
      <c r="V113" s="85">
        <f t="shared" si="127"/>
        <v>0</v>
      </c>
      <c r="W113" s="90">
        <v>61.44</v>
      </c>
      <c r="X113" s="91">
        <f t="shared" si="128"/>
        <v>4134.3</v>
      </c>
      <c r="Y113" s="91">
        <f t="shared" si="129"/>
        <v>0</v>
      </c>
      <c r="Z113" s="91">
        <f t="shared" si="130"/>
        <v>0</v>
      </c>
      <c r="AA113" s="91">
        <f t="shared" si="131"/>
        <v>0</v>
      </c>
      <c r="AB113" s="91">
        <f t="shared" si="132"/>
        <v>0</v>
      </c>
      <c r="AC113" s="91">
        <f t="shared" si="133"/>
        <v>0</v>
      </c>
      <c r="AD113" s="91">
        <f t="shared" si="134"/>
        <v>0</v>
      </c>
      <c r="AE113" s="91">
        <f t="shared" si="135"/>
        <v>0</v>
      </c>
      <c r="AF113" s="91">
        <f t="shared" si="136"/>
        <v>0</v>
      </c>
      <c r="AG113" s="91">
        <f t="shared" si="137"/>
        <v>0</v>
      </c>
      <c r="AH113" s="91">
        <f t="shared" si="138"/>
        <v>0</v>
      </c>
      <c r="AI113" s="92">
        <f t="shared" si="139"/>
        <v>0</v>
      </c>
      <c r="AJ113" s="92">
        <f t="shared" si="140"/>
        <v>0</v>
      </c>
      <c r="AK113" s="92">
        <f t="shared" si="141"/>
        <v>614.4</v>
      </c>
      <c r="AL113" s="102">
        <f>S113*W113</f>
        <v>3519.8975999999998</v>
      </c>
      <c r="AM113" s="91">
        <f t="shared" si="142"/>
        <v>614.4</v>
      </c>
      <c r="AN113" s="106">
        <f t="shared" si="143"/>
        <v>4134.2975999999999</v>
      </c>
      <c r="AO113" s="83">
        <f t="shared" si="110"/>
        <v>2.4000000003070454E-3</v>
      </c>
      <c r="AP113" s="34">
        <f t="shared" si="144"/>
        <v>99.999999999999972</v>
      </c>
      <c r="AQ113" s="65"/>
      <c r="AR113" s="65"/>
      <c r="AS113" s="65"/>
      <c r="AT113" s="65"/>
      <c r="AU113" s="65"/>
      <c r="AV113" s="65"/>
    </row>
    <row r="114" spans="1:48" ht="28.5" x14ac:dyDescent="0.25">
      <c r="A114" s="24" t="s">
        <v>287</v>
      </c>
      <c r="B114" s="52" t="s">
        <v>288</v>
      </c>
      <c r="C114" s="26" t="s">
        <v>289</v>
      </c>
      <c r="D114" s="27" t="s">
        <v>80</v>
      </c>
      <c r="E114" s="28">
        <v>498.73000000000008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70"/>
      <c r="Q114" s="70"/>
      <c r="R114" s="70"/>
      <c r="S114" s="98">
        <v>149.13</v>
      </c>
      <c r="T114" s="30">
        <f t="shared" si="108"/>
        <v>0</v>
      </c>
      <c r="U114" s="30">
        <f t="shared" si="109"/>
        <v>149.13</v>
      </c>
      <c r="V114" s="85">
        <f t="shared" si="127"/>
        <v>349.60000000000008</v>
      </c>
      <c r="W114" s="31">
        <v>35.4</v>
      </c>
      <c r="X114" s="32">
        <f t="shared" si="128"/>
        <v>17655.04</v>
      </c>
      <c r="Y114" s="32">
        <f t="shared" si="129"/>
        <v>0</v>
      </c>
      <c r="Z114" s="32">
        <f t="shared" si="130"/>
        <v>0</v>
      </c>
      <c r="AA114" s="32">
        <f t="shared" si="131"/>
        <v>0</v>
      </c>
      <c r="AB114" s="32">
        <f t="shared" si="132"/>
        <v>0</v>
      </c>
      <c r="AC114" s="32">
        <f t="shared" si="133"/>
        <v>0</v>
      </c>
      <c r="AD114" s="32">
        <f t="shared" si="134"/>
        <v>0</v>
      </c>
      <c r="AE114" s="32">
        <f t="shared" si="135"/>
        <v>0</v>
      </c>
      <c r="AF114" s="32">
        <f t="shared" si="136"/>
        <v>0</v>
      </c>
      <c r="AG114" s="32">
        <f t="shared" si="137"/>
        <v>0</v>
      </c>
      <c r="AH114" s="32">
        <f t="shared" si="138"/>
        <v>0</v>
      </c>
      <c r="AI114" s="33">
        <f t="shared" si="139"/>
        <v>0</v>
      </c>
      <c r="AJ114" s="33">
        <f t="shared" si="140"/>
        <v>0</v>
      </c>
      <c r="AK114" s="33">
        <f t="shared" si="141"/>
        <v>0</v>
      </c>
      <c r="AL114" s="100">
        <f>S114*W114</f>
        <v>5279.2019999999993</v>
      </c>
      <c r="AM114" s="32">
        <f t="shared" si="142"/>
        <v>0</v>
      </c>
      <c r="AN114" s="106">
        <f t="shared" si="143"/>
        <v>5279.2019999999993</v>
      </c>
      <c r="AO114" s="83">
        <f t="shared" si="110"/>
        <v>12375.838000000002</v>
      </c>
      <c r="AP114" s="34">
        <f t="shared" si="144"/>
        <v>29.901950955426781</v>
      </c>
      <c r="AQ114" s="65"/>
      <c r="AR114" s="65"/>
      <c r="AS114" s="65"/>
      <c r="AT114" s="65"/>
      <c r="AU114" s="65"/>
      <c r="AV114" s="65"/>
    </row>
    <row r="115" spans="1:48" x14ac:dyDescent="0.25">
      <c r="A115" s="11"/>
      <c r="B115" s="11"/>
      <c r="C115" s="13" t="s">
        <v>290</v>
      </c>
      <c r="D115" s="13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68"/>
      <c r="Q115" s="68"/>
      <c r="R115" s="68"/>
      <c r="S115" s="94"/>
      <c r="T115" s="39"/>
      <c r="U115" s="39"/>
      <c r="V115" s="39"/>
      <c r="W115" s="39"/>
      <c r="X115" s="41">
        <f t="shared" ref="X115" si="145">SUM(X108:X114)</f>
        <v>139930.70000000001</v>
      </c>
      <c r="Y115" s="41">
        <f>SUM(Y108:Y114)</f>
        <v>0</v>
      </c>
      <c r="Z115" s="41">
        <f t="shared" ref="Z115:AM115" si="146">SUM(Z108:Z114)</f>
        <v>0</v>
      </c>
      <c r="AA115" s="41">
        <f t="shared" si="146"/>
        <v>0</v>
      </c>
      <c r="AB115" s="41">
        <f t="shared" si="146"/>
        <v>0</v>
      </c>
      <c r="AC115" s="41">
        <f t="shared" si="146"/>
        <v>0</v>
      </c>
      <c r="AD115" s="41">
        <f t="shared" si="146"/>
        <v>0</v>
      </c>
      <c r="AE115" s="41">
        <f t="shared" si="146"/>
        <v>0</v>
      </c>
      <c r="AF115" s="41">
        <f t="shared" si="146"/>
        <v>17696.631000000001</v>
      </c>
      <c r="AG115" s="41">
        <f t="shared" si="146"/>
        <v>0</v>
      </c>
      <c r="AH115" s="41">
        <f t="shared" si="146"/>
        <v>0</v>
      </c>
      <c r="AI115" s="41">
        <f t="shared" si="146"/>
        <v>0</v>
      </c>
      <c r="AJ115" s="41">
        <f t="shared" si="146"/>
        <v>0</v>
      </c>
      <c r="AK115" s="41">
        <f t="shared" si="146"/>
        <v>6170.3579999999993</v>
      </c>
      <c r="AL115" s="101">
        <f>SUM(AL108:AL114)</f>
        <v>19222.218399999998</v>
      </c>
      <c r="AM115" s="41">
        <f t="shared" si="146"/>
        <v>23866.989000000001</v>
      </c>
      <c r="AN115" s="106">
        <f>SUBTOTAL(9,AN108:AN114)</f>
        <v>43089.207399999992</v>
      </c>
      <c r="AO115" s="83">
        <f>X115-AN115</f>
        <v>96841.492600000027</v>
      </c>
      <c r="AP115" s="34"/>
      <c r="AQ115" s="110">
        <f>AN115+AO115</f>
        <v>139930.70000000001</v>
      </c>
      <c r="AR115" s="110">
        <f>X115</f>
        <v>139930.70000000001</v>
      </c>
      <c r="AS115" s="23"/>
      <c r="AT115" s="23"/>
      <c r="AU115" s="23"/>
      <c r="AV115" s="23"/>
    </row>
    <row r="116" spans="1:48" x14ac:dyDescent="0.25">
      <c r="A116" s="58"/>
      <c r="B116" s="59"/>
      <c r="C116" s="66"/>
      <c r="D116" s="60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70"/>
      <c r="Q116" s="70"/>
      <c r="R116" s="70"/>
      <c r="S116" s="99"/>
      <c r="T116" s="71"/>
      <c r="U116" s="71"/>
      <c r="V116" s="71"/>
      <c r="W116" s="71"/>
      <c r="X116" s="48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3"/>
      <c r="AJ116" s="33"/>
      <c r="AK116" s="33"/>
      <c r="AL116" s="100"/>
      <c r="AM116" s="32"/>
      <c r="AN116" s="106"/>
      <c r="AO116" s="83">
        <f t="shared" si="110"/>
        <v>0</v>
      </c>
      <c r="AP116" s="34"/>
      <c r="AQ116" s="65"/>
      <c r="AR116" s="65"/>
      <c r="AS116" s="65"/>
      <c r="AT116" s="65"/>
      <c r="AU116" s="65"/>
      <c r="AV116" s="65"/>
    </row>
    <row r="117" spans="1:48" x14ac:dyDescent="0.25">
      <c r="A117" s="11"/>
      <c r="B117" s="11" t="s">
        <v>291</v>
      </c>
      <c r="C117" s="73" t="s">
        <v>292</v>
      </c>
      <c r="D117" s="13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68"/>
      <c r="Q117" s="68"/>
      <c r="R117" s="68"/>
      <c r="S117" s="94"/>
      <c r="T117" s="38">
        <f t="shared" si="108"/>
        <v>0</v>
      </c>
      <c r="U117" s="38">
        <f t="shared" si="109"/>
        <v>0</v>
      </c>
      <c r="V117" s="39"/>
      <c r="W117" s="39"/>
      <c r="X117" s="50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0"/>
      <c r="AJ117" s="40"/>
      <c r="AK117" s="40"/>
      <c r="AL117" s="101"/>
      <c r="AM117" s="40"/>
      <c r="AN117" s="106"/>
      <c r="AO117" s="83">
        <f t="shared" si="110"/>
        <v>0</v>
      </c>
      <c r="AP117" s="34"/>
      <c r="AQ117" s="23"/>
      <c r="AR117" s="23"/>
      <c r="AS117" s="23"/>
      <c r="AT117" s="23"/>
      <c r="AU117" s="23"/>
      <c r="AV117" s="23"/>
    </row>
    <row r="118" spans="1:48" ht="28.5" x14ac:dyDescent="0.25">
      <c r="A118" s="24" t="s">
        <v>293</v>
      </c>
      <c r="B118" s="52" t="s">
        <v>294</v>
      </c>
      <c r="C118" s="26" t="s">
        <v>295</v>
      </c>
      <c r="D118" s="27" t="s">
        <v>93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>
        <v>1</v>
      </c>
      <c r="N118" s="28"/>
      <c r="O118" s="28"/>
      <c r="P118" s="70"/>
      <c r="Q118" s="70"/>
      <c r="R118" s="70"/>
      <c r="S118" s="98"/>
      <c r="T118" s="30">
        <f t="shared" si="108"/>
        <v>1</v>
      </c>
      <c r="U118" s="30">
        <f t="shared" si="109"/>
        <v>1</v>
      </c>
      <c r="V118" s="85">
        <f t="shared" ref="V118:V138" si="147">E118-U118</f>
        <v>0</v>
      </c>
      <c r="W118" s="31">
        <v>1621.1</v>
      </c>
      <c r="X118" s="32">
        <f t="shared" ref="X118:X138" si="148">TRUNC(ROUND(E118*W118,2),2)</f>
        <v>1621.1</v>
      </c>
      <c r="Y118" s="32">
        <f t="shared" ref="Y118:Y138" si="149">F118*W118</f>
        <v>0</v>
      </c>
      <c r="Z118" s="32">
        <f t="shared" ref="Z118:Z138" si="150">G118*W118</f>
        <v>0</v>
      </c>
      <c r="AA118" s="32">
        <f t="shared" ref="AA118:AA138" si="151">H118*W118</f>
        <v>0</v>
      </c>
      <c r="AB118" s="32">
        <f t="shared" ref="AB118:AB138" si="152">I118*W118</f>
        <v>0</v>
      </c>
      <c r="AC118" s="32">
        <f t="shared" ref="AC118:AC138" si="153">J118*W118</f>
        <v>0</v>
      </c>
      <c r="AD118" s="32">
        <f t="shared" ref="AD118:AD138" si="154">K118*W118</f>
        <v>0</v>
      </c>
      <c r="AE118" s="32">
        <f t="shared" ref="AE118:AE138" si="155">L118*W118</f>
        <v>0</v>
      </c>
      <c r="AF118" s="32">
        <f t="shared" ref="AF118:AF138" si="156">M118*W118</f>
        <v>1621.1</v>
      </c>
      <c r="AG118" s="32">
        <f t="shared" ref="AG118:AG138" si="157">N118*W118</f>
        <v>0</v>
      </c>
      <c r="AH118" s="32">
        <f t="shared" ref="AH118:AH138" si="158">O118*W118</f>
        <v>0</v>
      </c>
      <c r="AI118" s="33">
        <f t="shared" ref="AI118:AI138" si="159">TRUNC(ROUND(P118*W118,2),2)</f>
        <v>0</v>
      </c>
      <c r="AJ118" s="33">
        <f t="shared" ref="AJ118:AJ138" si="160">Q118*W118</f>
        <v>0</v>
      </c>
      <c r="AK118" s="33">
        <f t="shared" ref="AK118:AK138" si="161">R118*W118</f>
        <v>0</v>
      </c>
      <c r="AL118" s="100">
        <f t="shared" ref="AL118:AL138" si="162">S118*W118</f>
        <v>0</v>
      </c>
      <c r="AM118" s="32">
        <f t="shared" ref="AM118:AM138" si="163">T118*W118</f>
        <v>1621.1</v>
      </c>
      <c r="AN118" s="106">
        <f t="shared" ref="AN118:AN181" si="164">AM118+AL118</f>
        <v>1621.1</v>
      </c>
      <c r="AO118" s="83">
        <f t="shared" si="110"/>
        <v>0</v>
      </c>
      <c r="AP118" s="34">
        <f t="shared" ref="AP118:AP138" si="165">(U118*100)/E118</f>
        <v>100</v>
      </c>
      <c r="AQ118" s="65"/>
      <c r="AR118" s="65"/>
      <c r="AS118" s="65"/>
      <c r="AT118" s="65"/>
      <c r="AU118" s="65"/>
      <c r="AV118" s="65"/>
    </row>
    <row r="119" spans="1:48" ht="28.5" x14ac:dyDescent="0.25">
      <c r="A119" s="24">
        <v>98072</v>
      </c>
      <c r="B119" s="52" t="s">
        <v>296</v>
      </c>
      <c r="C119" s="26" t="s">
        <v>297</v>
      </c>
      <c r="D119" s="27" t="s">
        <v>93</v>
      </c>
      <c r="E119" s="28">
        <v>1</v>
      </c>
      <c r="F119" s="28"/>
      <c r="G119" s="28"/>
      <c r="H119" s="28"/>
      <c r="I119" s="28"/>
      <c r="J119" s="28"/>
      <c r="K119" s="28"/>
      <c r="L119" s="28"/>
      <c r="M119" s="28">
        <v>1</v>
      </c>
      <c r="N119" s="28"/>
      <c r="O119" s="28"/>
      <c r="P119" s="70"/>
      <c r="Q119" s="70"/>
      <c r="R119" s="70"/>
      <c r="S119" s="98"/>
      <c r="T119" s="30">
        <f t="shared" si="108"/>
        <v>1</v>
      </c>
      <c r="U119" s="30">
        <f t="shared" si="109"/>
        <v>1</v>
      </c>
      <c r="V119" s="85">
        <f t="shared" si="147"/>
        <v>0</v>
      </c>
      <c r="W119" s="31">
        <v>2767.4</v>
      </c>
      <c r="X119" s="32">
        <f t="shared" si="148"/>
        <v>2767.4</v>
      </c>
      <c r="Y119" s="32">
        <f t="shared" si="149"/>
        <v>0</v>
      </c>
      <c r="Z119" s="32">
        <f t="shared" si="150"/>
        <v>0</v>
      </c>
      <c r="AA119" s="32">
        <f t="shared" si="151"/>
        <v>0</v>
      </c>
      <c r="AB119" s="32">
        <f t="shared" si="152"/>
        <v>0</v>
      </c>
      <c r="AC119" s="32">
        <f t="shared" si="153"/>
        <v>0</v>
      </c>
      <c r="AD119" s="32">
        <f t="shared" si="154"/>
        <v>0</v>
      </c>
      <c r="AE119" s="32">
        <f t="shared" si="155"/>
        <v>0</v>
      </c>
      <c r="AF119" s="32">
        <f t="shared" si="156"/>
        <v>2767.4</v>
      </c>
      <c r="AG119" s="32">
        <f t="shared" si="157"/>
        <v>0</v>
      </c>
      <c r="AH119" s="32">
        <f t="shared" si="158"/>
        <v>0</v>
      </c>
      <c r="AI119" s="33">
        <f t="shared" si="159"/>
        <v>0</v>
      </c>
      <c r="AJ119" s="33">
        <f t="shared" si="160"/>
        <v>0</v>
      </c>
      <c r="AK119" s="33">
        <f t="shared" si="161"/>
        <v>0</v>
      </c>
      <c r="AL119" s="100">
        <f t="shared" si="162"/>
        <v>0</v>
      </c>
      <c r="AM119" s="32">
        <f t="shared" si="163"/>
        <v>2767.4</v>
      </c>
      <c r="AN119" s="106">
        <f t="shared" si="164"/>
        <v>2767.4</v>
      </c>
      <c r="AO119" s="83">
        <f t="shared" si="110"/>
        <v>0</v>
      </c>
      <c r="AP119" s="34">
        <f t="shared" si="165"/>
        <v>100</v>
      </c>
      <c r="AQ119" s="65"/>
      <c r="AR119" s="65"/>
      <c r="AS119" s="65"/>
      <c r="AT119" s="65"/>
      <c r="AU119" s="65"/>
      <c r="AV119" s="65"/>
    </row>
    <row r="120" spans="1:48" x14ac:dyDescent="0.25">
      <c r="A120" s="24" t="s">
        <v>203</v>
      </c>
      <c r="B120" s="52" t="s">
        <v>298</v>
      </c>
      <c r="C120" s="26" t="s">
        <v>299</v>
      </c>
      <c r="D120" s="27" t="s">
        <v>93</v>
      </c>
      <c r="E120" s="28">
        <v>1</v>
      </c>
      <c r="F120" s="28"/>
      <c r="G120" s="28"/>
      <c r="H120" s="28"/>
      <c r="I120" s="28"/>
      <c r="J120" s="28"/>
      <c r="K120" s="28"/>
      <c r="L120" s="28"/>
      <c r="M120" s="28">
        <v>1</v>
      </c>
      <c r="N120" s="28"/>
      <c r="O120" s="28"/>
      <c r="P120" s="70"/>
      <c r="Q120" s="70"/>
      <c r="R120" s="70"/>
      <c r="S120" s="98"/>
      <c r="T120" s="30">
        <f t="shared" si="108"/>
        <v>1</v>
      </c>
      <c r="U120" s="30">
        <f t="shared" si="109"/>
        <v>1</v>
      </c>
      <c r="V120" s="85">
        <f t="shared" si="147"/>
        <v>0</v>
      </c>
      <c r="W120" s="31">
        <v>1778.8895363777997</v>
      </c>
      <c r="X120" s="32">
        <f t="shared" si="148"/>
        <v>1778.89</v>
      </c>
      <c r="Y120" s="32">
        <f t="shared" si="149"/>
        <v>0</v>
      </c>
      <c r="Z120" s="32">
        <f t="shared" si="150"/>
        <v>0</v>
      </c>
      <c r="AA120" s="32">
        <f t="shared" si="151"/>
        <v>0</v>
      </c>
      <c r="AB120" s="32">
        <f t="shared" si="152"/>
        <v>0</v>
      </c>
      <c r="AC120" s="32">
        <f t="shared" si="153"/>
        <v>0</v>
      </c>
      <c r="AD120" s="32">
        <f t="shared" si="154"/>
        <v>0</v>
      </c>
      <c r="AE120" s="32">
        <f t="shared" si="155"/>
        <v>0</v>
      </c>
      <c r="AF120" s="32">
        <f t="shared" si="156"/>
        <v>1778.8895363777997</v>
      </c>
      <c r="AG120" s="32">
        <f t="shared" si="157"/>
        <v>0</v>
      </c>
      <c r="AH120" s="32">
        <f t="shared" si="158"/>
        <v>0</v>
      </c>
      <c r="AI120" s="33">
        <f t="shared" si="159"/>
        <v>0</v>
      </c>
      <c r="AJ120" s="33">
        <f t="shared" si="160"/>
        <v>0</v>
      </c>
      <c r="AK120" s="33">
        <f t="shared" si="161"/>
        <v>0</v>
      </c>
      <c r="AL120" s="100">
        <f t="shared" si="162"/>
        <v>0</v>
      </c>
      <c r="AM120" s="32">
        <f t="shared" si="163"/>
        <v>1778.8895363777997</v>
      </c>
      <c r="AN120" s="106">
        <f t="shared" si="164"/>
        <v>1778.8895363777997</v>
      </c>
      <c r="AO120" s="83">
        <f t="shared" si="110"/>
        <v>4.6362220041373803E-4</v>
      </c>
      <c r="AP120" s="34">
        <f t="shared" si="165"/>
        <v>100</v>
      </c>
      <c r="AQ120" s="65"/>
      <c r="AR120" s="65"/>
      <c r="AS120" s="65"/>
      <c r="AT120" s="65"/>
      <c r="AU120" s="65"/>
      <c r="AV120" s="65"/>
    </row>
    <row r="121" spans="1:48" ht="42.75" x14ac:dyDescent="0.25">
      <c r="A121" s="24" t="s">
        <v>300</v>
      </c>
      <c r="B121" s="52" t="s">
        <v>301</v>
      </c>
      <c r="C121" s="26" t="s">
        <v>302</v>
      </c>
      <c r="D121" s="27" t="s">
        <v>93</v>
      </c>
      <c r="E121" s="28">
        <v>2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70"/>
      <c r="Q121" s="70"/>
      <c r="R121" s="70"/>
      <c r="S121" s="98"/>
      <c r="T121" s="30">
        <f t="shared" si="108"/>
        <v>0</v>
      </c>
      <c r="U121" s="30">
        <f t="shared" si="109"/>
        <v>0</v>
      </c>
      <c r="V121" s="85">
        <f t="shared" si="147"/>
        <v>2</v>
      </c>
      <c r="W121" s="31">
        <v>465.96</v>
      </c>
      <c r="X121" s="32">
        <f t="shared" si="148"/>
        <v>931.92</v>
      </c>
      <c r="Y121" s="32">
        <f t="shared" si="149"/>
        <v>0</v>
      </c>
      <c r="Z121" s="32">
        <f t="shared" si="150"/>
        <v>0</v>
      </c>
      <c r="AA121" s="32">
        <f t="shared" si="151"/>
        <v>0</v>
      </c>
      <c r="AB121" s="32">
        <f t="shared" si="152"/>
        <v>0</v>
      </c>
      <c r="AC121" s="32">
        <f t="shared" si="153"/>
        <v>0</v>
      </c>
      <c r="AD121" s="32">
        <f t="shared" si="154"/>
        <v>0</v>
      </c>
      <c r="AE121" s="32">
        <f t="shared" si="155"/>
        <v>0</v>
      </c>
      <c r="AF121" s="32">
        <f t="shared" si="156"/>
        <v>0</v>
      </c>
      <c r="AG121" s="32">
        <f t="shared" si="157"/>
        <v>0</v>
      </c>
      <c r="AH121" s="32">
        <f t="shared" si="158"/>
        <v>0</v>
      </c>
      <c r="AI121" s="33">
        <f t="shared" si="159"/>
        <v>0</v>
      </c>
      <c r="AJ121" s="33">
        <f t="shared" si="160"/>
        <v>0</v>
      </c>
      <c r="AK121" s="33">
        <f t="shared" si="161"/>
        <v>0</v>
      </c>
      <c r="AL121" s="100">
        <f t="shared" si="162"/>
        <v>0</v>
      </c>
      <c r="AM121" s="32">
        <f t="shared" si="163"/>
        <v>0</v>
      </c>
      <c r="AN121" s="106">
        <f t="shared" si="164"/>
        <v>0</v>
      </c>
      <c r="AO121" s="83">
        <f t="shared" si="110"/>
        <v>931.92</v>
      </c>
      <c r="AP121" s="34">
        <f t="shared" si="165"/>
        <v>0</v>
      </c>
      <c r="AQ121" s="65"/>
      <c r="AR121" s="65"/>
      <c r="AS121" s="65"/>
      <c r="AT121" s="65"/>
      <c r="AU121" s="65"/>
      <c r="AV121" s="65"/>
    </row>
    <row r="122" spans="1:48" ht="28.5" x14ac:dyDescent="0.25">
      <c r="A122" s="24" t="s">
        <v>303</v>
      </c>
      <c r="B122" s="52" t="s">
        <v>304</v>
      </c>
      <c r="C122" s="26" t="s">
        <v>305</v>
      </c>
      <c r="D122" s="27" t="s">
        <v>93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70"/>
      <c r="Q122" s="70"/>
      <c r="R122" s="70"/>
      <c r="S122" s="98"/>
      <c r="T122" s="30">
        <f t="shared" si="108"/>
        <v>0</v>
      </c>
      <c r="U122" s="30">
        <f t="shared" si="109"/>
        <v>0</v>
      </c>
      <c r="V122" s="85">
        <f t="shared" si="147"/>
        <v>2</v>
      </c>
      <c r="W122" s="31">
        <v>459.58</v>
      </c>
      <c r="X122" s="32">
        <f t="shared" si="148"/>
        <v>919.16</v>
      </c>
      <c r="Y122" s="32">
        <f t="shared" si="149"/>
        <v>0</v>
      </c>
      <c r="Z122" s="32">
        <f t="shared" si="150"/>
        <v>0</v>
      </c>
      <c r="AA122" s="32">
        <f t="shared" si="151"/>
        <v>0</v>
      </c>
      <c r="AB122" s="32">
        <f t="shared" si="152"/>
        <v>0</v>
      </c>
      <c r="AC122" s="32">
        <f t="shared" si="153"/>
        <v>0</v>
      </c>
      <c r="AD122" s="32">
        <f t="shared" si="154"/>
        <v>0</v>
      </c>
      <c r="AE122" s="32">
        <f t="shared" si="155"/>
        <v>0</v>
      </c>
      <c r="AF122" s="32">
        <f t="shared" si="156"/>
        <v>0</v>
      </c>
      <c r="AG122" s="32">
        <f t="shared" si="157"/>
        <v>0</v>
      </c>
      <c r="AH122" s="32">
        <f t="shared" si="158"/>
        <v>0</v>
      </c>
      <c r="AI122" s="33">
        <f t="shared" si="159"/>
        <v>0</v>
      </c>
      <c r="AJ122" s="33">
        <f t="shared" si="160"/>
        <v>0</v>
      </c>
      <c r="AK122" s="33">
        <f t="shared" si="161"/>
        <v>0</v>
      </c>
      <c r="AL122" s="100">
        <f t="shared" si="162"/>
        <v>0</v>
      </c>
      <c r="AM122" s="32">
        <f t="shared" si="163"/>
        <v>0</v>
      </c>
      <c r="AN122" s="106">
        <f t="shared" si="164"/>
        <v>0</v>
      </c>
      <c r="AO122" s="83">
        <f t="shared" si="110"/>
        <v>919.16</v>
      </c>
      <c r="AP122" s="34">
        <f t="shared" si="165"/>
        <v>0</v>
      </c>
      <c r="AQ122" s="65"/>
      <c r="AR122" s="65"/>
      <c r="AS122" s="65"/>
      <c r="AT122" s="65"/>
      <c r="AU122" s="65"/>
      <c r="AV122" s="65"/>
    </row>
    <row r="123" spans="1:48" ht="28.5" x14ac:dyDescent="0.25">
      <c r="A123" s="24" t="s">
        <v>306</v>
      </c>
      <c r="B123" s="52" t="s">
        <v>307</v>
      </c>
      <c r="C123" s="26" t="s">
        <v>308</v>
      </c>
      <c r="D123" s="27" t="s">
        <v>93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70"/>
      <c r="Q123" s="70"/>
      <c r="R123" s="70"/>
      <c r="S123" s="98"/>
      <c r="T123" s="30">
        <f t="shared" si="108"/>
        <v>0</v>
      </c>
      <c r="U123" s="30">
        <f t="shared" si="109"/>
        <v>0</v>
      </c>
      <c r="V123" s="85">
        <f t="shared" si="147"/>
        <v>1</v>
      </c>
      <c r="W123" s="31">
        <v>513.79999999999995</v>
      </c>
      <c r="X123" s="32">
        <f t="shared" si="148"/>
        <v>513.79999999999995</v>
      </c>
      <c r="Y123" s="32">
        <f t="shared" si="149"/>
        <v>0</v>
      </c>
      <c r="Z123" s="32">
        <f t="shared" si="150"/>
        <v>0</v>
      </c>
      <c r="AA123" s="32">
        <f t="shared" si="151"/>
        <v>0</v>
      </c>
      <c r="AB123" s="32">
        <f t="shared" si="152"/>
        <v>0</v>
      </c>
      <c r="AC123" s="32">
        <f t="shared" si="153"/>
        <v>0</v>
      </c>
      <c r="AD123" s="32">
        <f t="shared" si="154"/>
        <v>0</v>
      </c>
      <c r="AE123" s="32">
        <f t="shared" si="155"/>
        <v>0</v>
      </c>
      <c r="AF123" s="32">
        <f t="shared" si="156"/>
        <v>0</v>
      </c>
      <c r="AG123" s="32">
        <f t="shared" si="157"/>
        <v>0</v>
      </c>
      <c r="AH123" s="32">
        <f t="shared" si="158"/>
        <v>0</v>
      </c>
      <c r="AI123" s="33">
        <f t="shared" si="159"/>
        <v>0</v>
      </c>
      <c r="AJ123" s="33">
        <f t="shared" si="160"/>
        <v>0</v>
      </c>
      <c r="AK123" s="33">
        <f t="shared" si="161"/>
        <v>0</v>
      </c>
      <c r="AL123" s="100">
        <f t="shared" si="162"/>
        <v>0</v>
      </c>
      <c r="AM123" s="32">
        <f t="shared" si="163"/>
        <v>0</v>
      </c>
      <c r="AN123" s="106">
        <f t="shared" si="164"/>
        <v>0</v>
      </c>
      <c r="AO123" s="83">
        <f t="shared" si="110"/>
        <v>513.79999999999995</v>
      </c>
      <c r="AP123" s="34">
        <f t="shared" si="165"/>
        <v>0</v>
      </c>
      <c r="AQ123" s="65"/>
      <c r="AR123" s="65"/>
      <c r="AS123" s="65"/>
      <c r="AT123" s="65"/>
      <c r="AU123" s="65"/>
      <c r="AV123" s="65"/>
    </row>
    <row r="124" spans="1:48" ht="28.5" x14ac:dyDescent="0.25">
      <c r="A124" s="24" t="s">
        <v>309</v>
      </c>
      <c r="B124" s="52" t="s">
        <v>310</v>
      </c>
      <c r="C124" s="26" t="s">
        <v>311</v>
      </c>
      <c r="D124" s="27" t="s">
        <v>93</v>
      </c>
      <c r="E124" s="28">
        <v>1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70"/>
      <c r="Q124" s="70"/>
      <c r="R124" s="70"/>
      <c r="S124" s="98"/>
      <c r="T124" s="30">
        <f t="shared" si="108"/>
        <v>0</v>
      </c>
      <c r="U124" s="30">
        <f t="shared" si="109"/>
        <v>0</v>
      </c>
      <c r="V124" s="85">
        <f t="shared" si="147"/>
        <v>1</v>
      </c>
      <c r="W124" s="31">
        <v>501.05</v>
      </c>
      <c r="X124" s="32">
        <f t="shared" si="148"/>
        <v>501.05</v>
      </c>
      <c r="Y124" s="32">
        <f t="shared" si="149"/>
        <v>0</v>
      </c>
      <c r="Z124" s="32">
        <f t="shared" si="150"/>
        <v>0</v>
      </c>
      <c r="AA124" s="32">
        <f t="shared" si="151"/>
        <v>0</v>
      </c>
      <c r="AB124" s="32">
        <f t="shared" si="152"/>
        <v>0</v>
      </c>
      <c r="AC124" s="32">
        <f t="shared" si="153"/>
        <v>0</v>
      </c>
      <c r="AD124" s="32">
        <f t="shared" si="154"/>
        <v>0</v>
      </c>
      <c r="AE124" s="32">
        <f t="shared" si="155"/>
        <v>0</v>
      </c>
      <c r="AF124" s="32">
        <f t="shared" si="156"/>
        <v>0</v>
      </c>
      <c r="AG124" s="32">
        <f t="shared" si="157"/>
        <v>0</v>
      </c>
      <c r="AH124" s="32">
        <f t="shared" si="158"/>
        <v>0</v>
      </c>
      <c r="AI124" s="33">
        <f t="shared" si="159"/>
        <v>0</v>
      </c>
      <c r="AJ124" s="33">
        <f t="shared" si="160"/>
        <v>0</v>
      </c>
      <c r="AK124" s="33">
        <f t="shared" si="161"/>
        <v>0</v>
      </c>
      <c r="AL124" s="100">
        <f t="shared" si="162"/>
        <v>0</v>
      </c>
      <c r="AM124" s="32">
        <f t="shared" si="163"/>
        <v>0</v>
      </c>
      <c r="AN124" s="106">
        <f t="shared" si="164"/>
        <v>0</v>
      </c>
      <c r="AO124" s="83">
        <f t="shared" si="110"/>
        <v>501.05</v>
      </c>
      <c r="AP124" s="34">
        <f t="shared" si="165"/>
        <v>0</v>
      </c>
      <c r="AQ124" s="65"/>
      <c r="AR124" s="65"/>
      <c r="AS124" s="65"/>
      <c r="AT124" s="65"/>
      <c r="AU124" s="65"/>
      <c r="AV124" s="65"/>
    </row>
    <row r="125" spans="1:48" x14ac:dyDescent="0.25">
      <c r="A125" s="24" t="s">
        <v>312</v>
      </c>
      <c r="B125" s="52" t="s">
        <v>313</v>
      </c>
      <c r="C125" s="26" t="s">
        <v>314</v>
      </c>
      <c r="D125" s="27" t="s">
        <v>80</v>
      </c>
      <c r="E125" s="28">
        <v>80.787000000000006</v>
      </c>
      <c r="F125" s="28"/>
      <c r="G125" s="28"/>
      <c r="H125" s="28"/>
      <c r="I125" s="28"/>
      <c r="J125" s="28"/>
      <c r="K125" s="28"/>
      <c r="L125" s="28">
        <v>35</v>
      </c>
      <c r="M125" s="28">
        <v>35</v>
      </c>
      <c r="N125" s="28"/>
      <c r="O125" s="28"/>
      <c r="P125" s="70">
        <f>'[15]Mem. de cálc.'!I995</f>
        <v>0</v>
      </c>
      <c r="Q125" s="70"/>
      <c r="R125" s="70"/>
      <c r="S125" s="98"/>
      <c r="T125" s="30">
        <f t="shared" si="108"/>
        <v>70</v>
      </c>
      <c r="U125" s="30">
        <f t="shared" si="109"/>
        <v>70</v>
      </c>
      <c r="V125" s="85">
        <f t="shared" si="147"/>
        <v>10.787000000000006</v>
      </c>
      <c r="W125" s="31">
        <v>20.350000000000001</v>
      </c>
      <c r="X125" s="32">
        <f t="shared" si="148"/>
        <v>1644.02</v>
      </c>
      <c r="Y125" s="32">
        <f t="shared" si="149"/>
        <v>0</v>
      </c>
      <c r="Z125" s="32">
        <f t="shared" si="150"/>
        <v>0</v>
      </c>
      <c r="AA125" s="32">
        <f t="shared" si="151"/>
        <v>0</v>
      </c>
      <c r="AB125" s="32">
        <f t="shared" si="152"/>
        <v>0</v>
      </c>
      <c r="AC125" s="32">
        <f t="shared" si="153"/>
        <v>0</v>
      </c>
      <c r="AD125" s="32">
        <f t="shared" si="154"/>
        <v>0</v>
      </c>
      <c r="AE125" s="32">
        <f t="shared" si="155"/>
        <v>712.25</v>
      </c>
      <c r="AF125" s="32">
        <f t="shared" si="156"/>
        <v>712.25</v>
      </c>
      <c r="AG125" s="32">
        <f t="shared" si="157"/>
        <v>0</v>
      </c>
      <c r="AH125" s="32">
        <f t="shared" si="158"/>
        <v>0</v>
      </c>
      <c r="AI125" s="33">
        <f t="shared" si="159"/>
        <v>0</v>
      </c>
      <c r="AJ125" s="33">
        <f t="shared" si="160"/>
        <v>0</v>
      </c>
      <c r="AK125" s="33">
        <f t="shared" si="161"/>
        <v>0</v>
      </c>
      <c r="AL125" s="100">
        <f t="shared" si="162"/>
        <v>0</v>
      </c>
      <c r="AM125" s="32">
        <f t="shared" si="163"/>
        <v>1424.5</v>
      </c>
      <c r="AN125" s="106">
        <f t="shared" si="164"/>
        <v>1424.5</v>
      </c>
      <c r="AO125" s="83">
        <f t="shared" si="110"/>
        <v>219.51999999999998</v>
      </c>
      <c r="AP125" s="34">
        <f t="shared" si="165"/>
        <v>86.64760419374403</v>
      </c>
      <c r="AQ125" s="65"/>
      <c r="AR125" s="65"/>
      <c r="AS125" s="65"/>
      <c r="AT125" s="65"/>
      <c r="AU125" s="65"/>
      <c r="AV125" s="65"/>
    </row>
    <row r="126" spans="1:48" x14ac:dyDescent="0.25">
      <c r="A126" s="24" t="s">
        <v>315</v>
      </c>
      <c r="B126" s="52" t="s">
        <v>316</v>
      </c>
      <c r="C126" s="26" t="s">
        <v>317</v>
      </c>
      <c r="D126" s="27" t="s">
        <v>80</v>
      </c>
      <c r="E126" s="28">
        <v>177.37650000000002</v>
      </c>
      <c r="F126" s="28"/>
      <c r="G126" s="28"/>
      <c r="H126" s="28"/>
      <c r="I126" s="28"/>
      <c r="J126" s="28"/>
      <c r="K126" s="28"/>
      <c r="L126" s="28">
        <v>33</v>
      </c>
      <c r="M126" s="28">
        <v>58</v>
      </c>
      <c r="N126" s="28"/>
      <c r="O126" s="28"/>
      <c r="P126" s="70">
        <f>'[15]Mem. de cálc.'!I1010</f>
        <v>0</v>
      </c>
      <c r="Q126" s="70"/>
      <c r="R126" s="70"/>
      <c r="S126" s="98"/>
      <c r="T126" s="30">
        <f t="shared" si="108"/>
        <v>91</v>
      </c>
      <c r="U126" s="30">
        <f t="shared" si="109"/>
        <v>91</v>
      </c>
      <c r="V126" s="85">
        <f t="shared" si="147"/>
        <v>86.376500000000021</v>
      </c>
      <c r="W126" s="31">
        <v>23.76</v>
      </c>
      <c r="X126" s="32">
        <f t="shared" si="148"/>
        <v>4214.47</v>
      </c>
      <c r="Y126" s="32">
        <f t="shared" si="149"/>
        <v>0</v>
      </c>
      <c r="Z126" s="32">
        <f t="shared" si="150"/>
        <v>0</v>
      </c>
      <c r="AA126" s="32">
        <f t="shared" si="151"/>
        <v>0</v>
      </c>
      <c r="AB126" s="32">
        <f t="shared" si="152"/>
        <v>0</v>
      </c>
      <c r="AC126" s="32">
        <f t="shared" si="153"/>
        <v>0</v>
      </c>
      <c r="AD126" s="32">
        <f t="shared" si="154"/>
        <v>0</v>
      </c>
      <c r="AE126" s="32">
        <f t="shared" si="155"/>
        <v>784.08</v>
      </c>
      <c r="AF126" s="32">
        <f t="shared" si="156"/>
        <v>1378.0800000000002</v>
      </c>
      <c r="AG126" s="32">
        <f t="shared" si="157"/>
        <v>0</v>
      </c>
      <c r="AH126" s="32">
        <f t="shared" si="158"/>
        <v>0</v>
      </c>
      <c r="AI126" s="33">
        <f t="shared" si="159"/>
        <v>0</v>
      </c>
      <c r="AJ126" s="33">
        <f t="shared" si="160"/>
        <v>0</v>
      </c>
      <c r="AK126" s="33">
        <f t="shared" si="161"/>
        <v>0</v>
      </c>
      <c r="AL126" s="100">
        <f t="shared" si="162"/>
        <v>0</v>
      </c>
      <c r="AM126" s="32">
        <f t="shared" si="163"/>
        <v>2162.1600000000003</v>
      </c>
      <c r="AN126" s="106">
        <f t="shared" si="164"/>
        <v>2162.1600000000003</v>
      </c>
      <c r="AO126" s="83">
        <f t="shared" si="110"/>
        <v>2052.31</v>
      </c>
      <c r="AP126" s="34">
        <f t="shared" si="165"/>
        <v>51.303301170109904</v>
      </c>
      <c r="AQ126" s="65"/>
      <c r="AR126" s="65"/>
      <c r="AS126" s="65"/>
      <c r="AT126" s="65"/>
      <c r="AU126" s="65"/>
      <c r="AV126" s="65"/>
    </row>
    <row r="127" spans="1:48" x14ac:dyDescent="0.25">
      <c r="A127" s="24" t="s">
        <v>318</v>
      </c>
      <c r="B127" s="52" t="s">
        <v>319</v>
      </c>
      <c r="C127" s="26" t="s">
        <v>320</v>
      </c>
      <c r="D127" s="27" t="s">
        <v>80</v>
      </c>
      <c r="E127" s="28">
        <v>6.2790000000000008</v>
      </c>
      <c r="F127" s="28"/>
      <c r="G127" s="28"/>
      <c r="H127" s="28"/>
      <c r="I127" s="28"/>
      <c r="J127" s="28"/>
      <c r="K127" s="28"/>
      <c r="L127" s="28">
        <v>6.28</v>
      </c>
      <c r="M127" s="28"/>
      <c r="N127" s="28"/>
      <c r="O127" s="28"/>
      <c r="P127" s="70"/>
      <c r="Q127" s="70"/>
      <c r="R127" s="70"/>
      <c r="S127" s="98"/>
      <c r="T127" s="30">
        <f t="shared" si="108"/>
        <v>6.28</v>
      </c>
      <c r="U127" s="30">
        <f t="shared" si="109"/>
        <v>6.28</v>
      </c>
      <c r="V127" s="85">
        <f t="shared" si="147"/>
        <v>-9.9999999999944578E-4</v>
      </c>
      <c r="W127" s="31">
        <v>35.909999999999997</v>
      </c>
      <c r="X127" s="32">
        <f t="shared" si="148"/>
        <v>225.48</v>
      </c>
      <c r="Y127" s="32">
        <f t="shared" si="149"/>
        <v>0</v>
      </c>
      <c r="Z127" s="32">
        <f t="shared" si="150"/>
        <v>0</v>
      </c>
      <c r="AA127" s="32">
        <f t="shared" si="151"/>
        <v>0</v>
      </c>
      <c r="AB127" s="32">
        <f t="shared" si="152"/>
        <v>0</v>
      </c>
      <c r="AC127" s="32">
        <f t="shared" si="153"/>
        <v>0</v>
      </c>
      <c r="AD127" s="32">
        <f t="shared" si="154"/>
        <v>0</v>
      </c>
      <c r="AE127" s="32">
        <f t="shared" si="155"/>
        <v>225.51479999999998</v>
      </c>
      <c r="AF127" s="32">
        <f t="shared" si="156"/>
        <v>0</v>
      </c>
      <c r="AG127" s="32">
        <f t="shared" si="157"/>
        <v>0</v>
      </c>
      <c r="AH127" s="32">
        <f t="shared" si="158"/>
        <v>0</v>
      </c>
      <c r="AI127" s="33">
        <f t="shared" si="159"/>
        <v>0</v>
      </c>
      <c r="AJ127" s="33">
        <f t="shared" si="160"/>
        <v>0</v>
      </c>
      <c r="AK127" s="33">
        <f t="shared" si="161"/>
        <v>0</v>
      </c>
      <c r="AL127" s="100">
        <f t="shared" si="162"/>
        <v>0</v>
      </c>
      <c r="AM127" s="32">
        <f t="shared" si="163"/>
        <v>225.51479999999998</v>
      </c>
      <c r="AN127" s="106">
        <f t="shared" si="164"/>
        <v>225.51479999999998</v>
      </c>
      <c r="AO127" s="83">
        <f t="shared" si="110"/>
        <v>-3.479999999998995E-2</v>
      </c>
      <c r="AP127" s="34">
        <f t="shared" si="165"/>
        <v>100.01592610288262</v>
      </c>
      <c r="AQ127" s="65"/>
      <c r="AR127" s="65"/>
      <c r="AS127" s="65"/>
      <c r="AT127" s="65"/>
      <c r="AU127" s="65"/>
      <c r="AV127" s="65"/>
    </row>
    <row r="128" spans="1:48" x14ac:dyDescent="0.25">
      <c r="A128" s="24" t="s">
        <v>321</v>
      </c>
      <c r="B128" s="52" t="s">
        <v>322</v>
      </c>
      <c r="C128" s="26" t="s">
        <v>323</v>
      </c>
      <c r="D128" s="27" t="s">
        <v>80</v>
      </c>
      <c r="E128" s="28">
        <v>36.067500000000003</v>
      </c>
      <c r="F128" s="28"/>
      <c r="G128" s="28"/>
      <c r="H128" s="28"/>
      <c r="I128" s="28"/>
      <c r="J128" s="28"/>
      <c r="K128" s="28"/>
      <c r="L128" s="28">
        <v>28</v>
      </c>
      <c r="M128" s="28">
        <v>8.07</v>
      </c>
      <c r="N128" s="28"/>
      <c r="O128" s="28"/>
      <c r="P128" s="70"/>
      <c r="Q128" s="70"/>
      <c r="R128" s="70"/>
      <c r="S128" s="98"/>
      <c r="T128" s="30">
        <f t="shared" si="108"/>
        <v>36.07</v>
      </c>
      <c r="U128" s="30">
        <f t="shared" si="109"/>
        <v>36.07</v>
      </c>
      <c r="V128" s="85">
        <f t="shared" si="147"/>
        <v>-2.4999999999977263E-3</v>
      </c>
      <c r="W128" s="31">
        <v>58.34</v>
      </c>
      <c r="X128" s="32">
        <f t="shared" si="148"/>
        <v>2104.1799999999998</v>
      </c>
      <c r="Y128" s="32">
        <f t="shared" si="149"/>
        <v>0</v>
      </c>
      <c r="Z128" s="32">
        <f t="shared" si="150"/>
        <v>0</v>
      </c>
      <c r="AA128" s="32">
        <f t="shared" si="151"/>
        <v>0</v>
      </c>
      <c r="AB128" s="32">
        <f t="shared" si="152"/>
        <v>0</v>
      </c>
      <c r="AC128" s="32">
        <f t="shared" si="153"/>
        <v>0</v>
      </c>
      <c r="AD128" s="32">
        <f t="shared" si="154"/>
        <v>0</v>
      </c>
      <c r="AE128" s="32">
        <f t="shared" si="155"/>
        <v>1633.52</v>
      </c>
      <c r="AF128" s="32">
        <f t="shared" si="156"/>
        <v>470.80380000000002</v>
      </c>
      <c r="AG128" s="32">
        <f t="shared" si="157"/>
        <v>0</v>
      </c>
      <c r="AH128" s="32">
        <f t="shared" si="158"/>
        <v>0</v>
      </c>
      <c r="AI128" s="33">
        <f t="shared" si="159"/>
        <v>0</v>
      </c>
      <c r="AJ128" s="33">
        <f t="shared" si="160"/>
        <v>0</v>
      </c>
      <c r="AK128" s="33">
        <f t="shared" si="161"/>
        <v>0</v>
      </c>
      <c r="AL128" s="100">
        <f t="shared" si="162"/>
        <v>0</v>
      </c>
      <c r="AM128" s="32">
        <f t="shared" si="163"/>
        <v>2104.3238000000001</v>
      </c>
      <c r="AN128" s="106">
        <f t="shared" si="164"/>
        <v>2104.3238000000001</v>
      </c>
      <c r="AO128" s="83">
        <f t="shared" si="110"/>
        <v>-0.14380000000028303</v>
      </c>
      <c r="AP128" s="34">
        <f t="shared" si="165"/>
        <v>100.00693144797948</v>
      </c>
      <c r="AQ128" s="65"/>
      <c r="AR128" s="65"/>
      <c r="AS128" s="65"/>
      <c r="AT128" s="65"/>
      <c r="AU128" s="65"/>
      <c r="AV128" s="65"/>
    </row>
    <row r="129" spans="1:48" x14ac:dyDescent="0.25">
      <c r="A129" s="24" t="s">
        <v>324</v>
      </c>
      <c r="B129" s="52" t="s">
        <v>325</v>
      </c>
      <c r="C129" s="26" t="s">
        <v>326</v>
      </c>
      <c r="D129" s="27" t="s">
        <v>80</v>
      </c>
      <c r="E129" s="28">
        <v>77.784000000000006</v>
      </c>
      <c r="F129" s="28"/>
      <c r="G129" s="28"/>
      <c r="H129" s="28"/>
      <c r="I129" s="28"/>
      <c r="J129" s="28"/>
      <c r="K129" s="28"/>
      <c r="L129" s="28">
        <v>49</v>
      </c>
      <c r="M129" s="28">
        <v>28.78</v>
      </c>
      <c r="N129" s="28"/>
      <c r="O129" s="28"/>
      <c r="P129" s="70"/>
      <c r="Q129" s="70"/>
      <c r="R129" s="70"/>
      <c r="S129" s="98"/>
      <c r="T129" s="30">
        <f t="shared" si="108"/>
        <v>77.78</v>
      </c>
      <c r="U129" s="30">
        <f t="shared" si="109"/>
        <v>77.78</v>
      </c>
      <c r="V129" s="85">
        <f t="shared" si="147"/>
        <v>4.0000000000048885E-3</v>
      </c>
      <c r="W129" s="31">
        <v>81.23</v>
      </c>
      <c r="X129" s="32">
        <f t="shared" si="148"/>
        <v>6318.39</v>
      </c>
      <c r="Y129" s="32">
        <f t="shared" si="149"/>
        <v>0</v>
      </c>
      <c r="Z129" s="32">
        <f t="shared" si="150"/>
        <v>0</v>
      </c>
      <c r="AA129" s="32">
        <f t="shared" si="151"/>
        <v>0</v>
      </c>
      <c r="AB129" s="32">
        <f t="shared" si="152"/>
        <v>0</v>
      </c>
      <c r="AC129" s="32">
        <f t="shared" si="153"/>
        <v>0</v>
      </c>
      <c r="AD129" s="32">
        <f t="shared" si="154"/>
        <v>0</v>
      </c>
      <c r="AE129" s="32">
        <f t="shared" si="155"/>
        <v>3980.27</v>
      </c>
      <c r="AF129" s="32">
        <f t="shared" si="156"/>
        <v>2337.7994000000003</v>
      </c>
      <c r="AG129" s="32">
        <f t="shared" si="157"/>
        <v>0</v>
      </c>
      <c r="AH129" s="32">
        <f t="shared" si="158"/>
        <v>0</v>
      </c>
      <c r="AI129" s="33">
        <f t="shared" si="159"/>
        <v>0</v>
      </c>
      <c r="AJ129" s="33">
        <f t="shared" si="160"/>
        <v>0</v>
      </c>
      <c r="AK129" s="33">
        <f t="shared" si="161"/>
        <v>0</v>
      </c>
      <c r="AL129" s="100">
        <f t="shared" si="162"/>
        <v>0</v>
      </c>
      <c r="AM129" s="32">
        <f t="shared" si="163"/>
        <v>6318.0694000000003</v>
      </c>
      <c r="AN129" s="106">
        <f t="shared" si="164"/>
        <v>6318.0694000000003</v>
      </c>
      <c r="AO129" s="83">
        <f t="shared" si="110"/>
        <v>0.3206000000000131</v>
      </c>
      <c r="AP129" s="34">
        <f t="shared" si="165"/>
        <v>99.994857554252789</v>
      </c>
      <c r="AQ129" s="65"/>
      <c r="AR129" s="65"/>
      <c r="AS129" s="65"/>
      <c r="AT129" s="65"/>
      <c r="AU129" s="65"/>
      <c r="AV129" s="65"/>
    </row>
    <row r="130" spans="1:48" x14ac:dyDescent="0.25">
      <c r="A130" s="24" t="s">
        <v>327</v>
      </c>
      <c r="B130" s="52" t="s">
        <v>328</v>
      </c>
      <c r="C130" s="26" t="s">
        <v>329</v>
      </c>
      <c r="D130" s="27" t="s">
        <v>80</v>
      </c>
      <c r="E130" s="28">
        <v>33.558</v>
      </c>
      <c r="F130" s="28"/>
      <c r="G130" s="28"/>
      <c r="H130" s="28"/>
      <c r="I130" s="28"/>
      <c r="J130" s="28"/>
      <c r="K130" s="28"/>
      <c r="L130" s="28">
        <v>18</v>
      </c>
      <c r="M130" s="28">
        <v>10</v>
      </c>
      <c r="N130" s="28"/>
      <c r="O130" s="28"/>
      <c r="P130" s="70"/>
      <c r="Q130" s="70"/>
      <c r="R130" s="70"/>
      <c r="S130" s="98"/>
      <c r="T130" s="30">
        <f t="shared" si="108"/>
        <v>28</v>
      </c>
      <c r="U130" s="30">
        <f t="shared" si="109"/>
        <v>28</v>
      </c>
      <c r="V130" s="85">
        <f t="shared" si="147"/>
        <v>5.5579999999999998</v>
      </c>
      <c r="W130" s="31">
        <v>29.22</v>
      </c>
      <c r="X130" s="32">
        <f t="shared" si="148"/>
        <v>980.56</v>
      </c>
      <c r="Y130" s="32">
        <f t="shared" si="149"/>
        <v>0</v>
      </c>
      <c r="Z130" s="32">
        <f t="shared" si="150"/>
        <v>0</v>
      </c>
      <c r="AA130" s="32">
        <f t="shared" si="151"/>
        <v>0</v>
      </c>
      <c r="AB130" s="32">
        <f t="shared" si="152"/>
        <v>0</v>
      </c>
      <c r="AC130" s="32">
        <f t="shared" si="153"/>
        <v>0</v>
      </c>
      <c r="AD130" s="32">
        <f t="shared" si="154"/>
        <v>0</v>
      </c>
      <c r="AE130" s="32">
        <f t="shared" si="155"/>
        <v>525.96</v>
      </c>
      <c r="AF130" s="32">
        <f t="shared" si="156"/>
        <v>292.2</v>
      </c>
      <c r="AG130" s="32">
        <f t="shared" si="157"/>
        <v>0</v>
      </c>
      <c r="AH130" s="32">
        <f t="shared" si="158"/>
        <v>0</v>
      </c>
      <c r="AI130" s="33">
        <f t="shared" si="159"/>
        <v>0</v>
      </c>
      <c r="AJ130" s="33">
        <f t="shared" si="160"/>
        <v>0</v>
      </c>
      <c r="AK130" s="33">
        <f t="shared" si="161"/>
        <v>0</v>
      </c>
      <c r="AL130" s="100">
        <f t="shared" si="162"/>
        <v>0</v>
      </c>
      <c r="AM130" s="32">
        <f t="shared" si="163"/>
        <v>818.16</v>
      </c>
      <c r="AN130" s="106">
        <f t="shared" si="164"/>
        <v>818.16</v>
      </c>
      <c r="AO130" s="83">
        <f t="shared" si="110"/>
        <v>162.39999999999998</v>
      </c>
      <c r="AP130" s="34">
        <f t="shared" si="165"/>
        <v>83.437630371297459</v>
      </c>
      <c r="AQ130" s="65"/>
      <c r="AR130" s="65"/>
      <c r="AS130" s="65"/>
      <c r="AT130" s="65"/>
      <c r="AU130" s="65"/>
      <c r="AV130" s="65"/>
    </row>
    <row r="131" spans="1:48" x14ac:dyDescent="0.25">
      <c r="A131" s="24" t="s">
        <v>330</v>
      </c>
      <c r="B131" s="52" t="s">
        <v>331</v>
      </c>
      <c r="C131" s="26" t="s">
        <v>332</v>
      </c>
      <c r="D131" s="27" t="s">
        <v>80</v>
      </c>
      <c r="E131" s="28">
        <v>44.173500000000004</v>
      </c>
      <c r="F131" s="28"/>
      <c r="G131" s="28"/>
      <c r="H131" s="28"/>
      <c r="I131" s="28"/>
      <c r="J131" s="28"/>
      <c r="K131" s="28"/>
      <c r="L131" s="28">
        <v>19</v>
      </c>
      <c r="M131" s="28">
        <v>19</v>
      </c>
      <c r="N131" s="28"/>
      <c r="O131" s="28"/>
      <c r="P131" s="70"/>
      <c r="Q131" s="70"/>
      <c r="R131" s="70"/>
      <c r="S131" s="98"/>
      <c r="T131" s="30">
        <f t="shared" si="108"/>
        <v>38</v>
      </c>
      <c r="U131" s="30">
        <f t="shared" si="109"/>
        <v>38</v>
      </c>
      <c r="V131" s="85">
        <f t="shared" si="147"/>
        <v>6.1735000000000042</v>
      </c>
      <c r="W131" s="31">
        <v>37.07</v>
      </c>
      <c r="X131" s="32">
        <f t="shared" si="148"/>
        <v>1637.51</v>
      </c>
      <c r="Y131" s="32">
        <f t="shared" si="149"/>
        <v>0</v>
      </c>
      <c r="Z131" s="32">
        <f t="shared" si="150"/>
        <v>0</v>
      </c>
      <c r="AA131" s="32">
        <f t="shared" si="151"/>
        <v>0</v>
      </c>
      <c r="AB131" s="32">
        <f t="shared" si="152"/>
        <v>0</v>
      </c>
      <c r="AC131" s="32">
        <f t="shared" si="153"/>
        <v>0</v>
      </c>
      <c r="AD131" s="32">
        <f t="shared" si="154"/>
        <v>0</v>
      </c>
      <c r="AE131" s="32">
        <f t="shared" si="155"/>
        <v>704.33</v>
      </c>
      <c r="AF131" s="32">
        <f t="shared" si="156"/>
        <v>704.33</v>
      </c>
      <c r="AG131" s="32">
        <f t="shared" si="157"/>
        <v>0</v>
      </c>
      <c r="AH131" s="32">
        <f t="shared" si="158"/>
        <v>0</v>
      </c>
      <c r="AI131" s="33">
        <f t="shared" si="159"/>
        <v>0</v>
      </c>
      <c r="AJ131" s="33">
        <f t="shared" si="160"/>
        <v>0</v>
      </c>
      <c r="AK131" s="33">
        <f t="shared" si="161"/>
        <v>0</v>
      </c>
      <c r="AL131" s="100">
        <f t="shared" si="162"/>
        <v>0</v>
      </c>
      <c r="AM131" s="32">
        <f t="shared" si="163"/>
        <v>1408.66</v>
      </c>
      <c r="AN131" s="106">
        <f t="shared" si="164"/>
        <v>1408.66</v>
      </c>
      <c r="AO131" s="83">
        <f t="shared" si="110"/>
        <v>228.84999999999991</v>
      </c>
      <c r="AP131" s="34">
        <f t="shared" si="165"/>
        <v>86.024426409498901</v>
      </c>
      <c r="AQ131" s="65"/>
      <c r="AR131" s="65"/>
      <c r="AS131" s="65"/>
      <c r="AT131" s="65"/>
      <c r="AU131" s="65"/>
      <c r="AV131" s="65"/>
    </row>
    <row r="132" spans="1:48" x14ac:dyDescent="0.25">
      <c r="A132" s="24" t="s">
        <v>333</v>
      </c>
      <c r="B132" s="52" t="s">
        <v>334</v>
      </c>
      <c r="C132" s="26" t="s">
        <v>335</v>
      </c>
      <c r="D132" s="27" t="s">
        <v>80</v>
      </c>
      <c r="E132" s="28">
        <v>77.343000000000004</v>
      </c>
      <c r="F132" s="28"/>
      <c r="G132" s="28"/>
      <c r="H132" s="28"/>
      <c r="I132" s="28"/>
      <c r="J132" s="28"/>
      <c r="K132" s="28"/>
      <c r="L132" s="28">
        <v>29</v>
      </c>
      <c r="M132" s="28">
        <v>25</v>
      </c>
      <c r="N132" s="28"/>
      <c r="O132" s="28"/>
      <c r="P132" s="70"/>
      <c r="Q132" s="70"/>
      <c r="R132" s="70"/>
      <c r="S132" s="98"/>
      <c r="T132" s="30">
        <f t="shared" si="108"/>
        <v>54</v>
      </c>
      <c r="U132" s="30">
        <f t="shared" si="109"/>
        <v>54</v>
      </c>
      <c r="V132" s="85">
        <f t="shared" si="147"/>
        <v>23.343000000000004</v>
      </c>
      <c r="W132" s="31">
        <v>45.43</v>
      </c>
      <c r="X132" s="32">
        <f t="shared" si="148"/>
        <v>3513.69</v>
      </c>
      <c r="Y132" s="32">
        <f t="shared" si="149"/>
        <v>0</v>
      </c>
      <c r="Z132" s="32">
        <f t="shared" si="150"/>
        <v>0</v>
      </c>
      <c r="AA132" s="32">
        <f t="shared" si="151"/>
        <v>0</v>
      </c>
      <c r="AB132" s="32">
        <f t="shared" si="152"/>
        <v>0</v>
      </c>
      <c r="AC132" s="32">
        <f t="shared" si="153"/>
        <v>0</v>
      </c>
      <c r="AD132" s="32">
        <f t="shared" si="154"/>
        <v>0</v>
      </c>
      <c r="AE132" s="32">
        <f t="shared" si="155"/>
        <v>1317.47</v>
      </c>
      <c r="AF132" s="32">
        <f t="shared" si="156"/>
        <v>1135.75</v>
      </c>
      <c r="AG132" s="32">
        <f t="shared" si="157"/>
        <v>0</v>
      </c>
      <c r="AH132" s="32">
        <f t="shared" si="158"/>
        <v>0</v>
      </c>
      <c r="AI132" s="33">
        <f t="shared" si="159"/>
        <v>0</v>
      </c>
      <c r="AJ132" s="33">
        <f t="shared" si="160"/>
        <v>0</v>
      </c>
      <c r="AK132" s="33">
        <f t="shared" si="161"/>
        <v>0</v>
      </c>
      <c r="AL132" s="100">
        <f t="shared" si="162"/>
        <v>0</v>
      </c>
      <c r="AM132" s="32">
        <f t="shared" si="163"/>
        <v>2453.2199999999998</v>
      </c>
      <c r="AN132" s="106">
        <f t="shared" si="164"/>
        <v>2453.2199999999998</v>
      </c>
      <c r="AO132" s="83">
        <f t="shared" si="110"/>
        <v>1060.4700000000003</v>
      </c>
      <c r="AP132" s="34">
        <f t="shared" si="165"/>
        <v>69.818858849540362</v>
      </c>
      <c r="AQ132" s="65"/>
      <c r="AR132" s="65"/>
      <c r="AS132" s="65"/>
      <c r="AT132" s="65"/>
      <c r="AU132" s="65"/>
      <c r="AV132" s="65"/>
    </row>
    <row r="133" spans="1:48" x14ac:dyDescent="0.25">
      <c r="A133" s="24" t="s">
        <v>336</v>
      </c>
      <c r="B133" s="52" t="s">
        <v>337</v>
      </c>
      <c r="C133" s="26" t="s">
        <v>338</v>
      </c>
      <c r="D133" s="27" t="s">
        <v>80</v>
      </c>
      <c r="E133" s="28">
        <v>207.2595</v>
      </c>
      <c r="F133" s="28"/>
      <c r="G133" s="28"/>
      <c r="H133" s="28"/>
      <c r="I133" s="28"/>
      <c r="J133" s="28"/>
      <c r="K133" s="28"/>
      <c r="L133" s="28">
        <v>120</v>
      </c>
      <c r="M133" s="28">
        <v>60</v>
      </c>
      <c r="N133" s="28"/>
      <c r="O133" s="28"/>
      <c r="P133" s="70">
        <f>'[15]Mem. de cálc.'!H1087</f>
        <v>0</v>
      </c>
      <c r="Q133" s="70"/>
      <c r="R133" s="70"/>
      <c r="S133" s="98"/>
      <c r="T133" s="30">
        <f t="shared" si="108"/>
        <v>180</v>
      </c>
      <c r="U133" s="30">
        <f t="shared" si="109"/>
        <v>180</v>
      </c>
      <c r="V133" s="85">
        <f t="shared" si="147"/>
        <v>27.259500000000003</v>
      </c>
      <c r="W133" s="31">
        <v>50.75</v>
      </c>
      <c r="X133" s="32">
        <f t="shared" si="148"/>
        <v>10518.42</v>
      </c>
      <c r="Y133" s="32">
        <f t="shared" si="149"/>
        <v>0</v>
      </c>
      <c r="Z133" s="32">
        <f t="shared" si="150"/>
        <v>0</v>
      </c>
      <c r="AA133" s="32">
        <f t="shared" si="151"/>
        <v>0</v>
      </c>
      <c r="AB133" s="32">
        <f t="shared" si="152"/>
        <v>0</v>
      </c>
      <c r="AC133" s="32">
        <f t="shared" si="153"/>
        <v>0</v>
      </c>
      <c r="AD133" s="32">
        <f t="shared" si="154"/>
        <v>0</v>
      </c>
      <c r="AE133" s="32">
        <f t="shared" si="155"/>
        <v>6090</v>
      </c>
      <c r="AF133" s="32">
        <f t="shared" si="156"/>
        <v>3045</v>
      </c>
      <c r="AG133" s="32">
        <f t="shared" si="157"/>
        <v>0</v>
      </c>
      <c r="AH133" s="32">
        <f t="shared" si="158"/>
        <v>0</v>
      </c>
      <c r="AI133" s="33">
        <f t="shared" si="159"/>
        <v>0</v>
      </c>
      <c r="AJ133" s="33">
        <f t="shared" si="160"/>
        <v>0</v>
      </c>
      <c r="AK133" s="33">
        <f t="shared" si="161"/>
        <v>0</v>
      </c>
      <c r="AL133" s="100">
        <f t="shared" si="162"/>
        <v>0</v>
      </c>
      <c r="AM133" s="32">
        <f t="shared" si="163"/>
        <v>9135</v>
      </c>
      <c r="AN133" s="106">
        <f t="shared" si="164"/>
        <v>9135</v>
      </c>
      <c r="AO133" s="83">
        <f t="shared" si="110"/>
        <v>1383.42</v>
      </c>
      <c r="AP133" s="34">
        <f t="shared" si="165"/>
        <v>86.847647514347955</v>
      </c>
      <c r="AQ133" s="65"/>
      <c r="AR133" s="65"/>
      <c r="AS133" s="65"/>
      <c r="AT133" s="65"/>
      <c r="AU133" s="65"/>
      <c r="AV133" s="65"/>
    </row>
    <row r="134" spans="1:48" x14ac:dyDescent="0.25">
      <c r="A134" s="24" t="s">
        <v>339</v>
      </c>
      <c r="B134" s="52" t="s">
        <v>340</v>
      </c>
      <c r="C134" s="26" t="s">
        <v>341</v>
      </c>
      <c r="D134" s="27" t="s">
        <v>80</v>
      </c>
      <c r="E134" s="28">
        <v>12.652500000000002</v>
      </c>
      <c r="F134" s="28"/>
      <c r="G134" s="28"/>
      <c r="H134" s="28"/>
      <c r="I134" s="28"/>
      <c r="J134" s="28"/>
      <c r="K134" s="28"/>
      <c r="L134" s="28"/>
      <c r="M134" s="28">
        <v>12.65</v>
      </c>
      <c r="N134" s="28"/>
      <c r="O134" s="28"/>
      <c r="P134" s="70"/>
      <c r="Q134" s="70"/>
      <c r="R134" s="70"/>
      <c r="S134" s="98"/>
      <c r="T134" s="30">
        <f t="shared" si="108"/>
        <v>12.65</v>
      </c>
      <c r="U134" s="30">
        <f t="shared" si="109"/>
        <v>12.65</v>
      </c>
      <c r="V134" s="85">
        <f t="shared" si="147"/>
        <v>2.500000000001279E-3</v>
      </c>
      <c r="W134" s="31">
        <v>88.04</v>
      </c>
      <c r="X134" s="32">
        <f t="shared" si="148"/>
        <v>1113.93</v>
      </c>
      <c r="Y134" s="32">
        <f t="shared" si="149"/>
        <v>0</v>
      </c>
      <c r="Z134" s="32">
        <f t="shared" si="150"/>
        <v>0</v>
      </c>
      <c r="AA134" s="32">
        <f t="shared" si="151"/>
        <v>0</v>
      </c>
      <c r="AB134" s="32">
        <f t="shared" si="152"/>
        <v>0</v>
      </c>
      <c r="AC134" s="32">
        <f t="shared" si="153"/>
        <v>0</v>
      </c>
      <c r="AD134" s="32">
        <f t="shared" si="154"/>
        <v>0</v>
      </c>
      <c r="AE134" s="32">
        <f t="shared" si="155"/>
        <v>0</v>
      </c>
      <c r="AF134" s="32">
        <f t="shared" si="156"/>
        <v>1113.7060000000001</v>
      </c>
      <c r="AG134" s="32">
        <f t="shared" si="157"/>
        <v>0</v>
      </c>
      <c r="AH134" s="32">
        <f t="shared" si="158"/>
        <v>0</v>
      </c>
      <c r="AI134" s="33">
        <f t="shared" si="159"/>
        <v>0</v>
      </c>
      <c r="AJ134" s="33">
        <f t="shared" si="160"/>
        <v>0</v>
      </c>
      <c r="AK134" s="33">
        <f t="shared" si="161"/>
        <v>0</v>
      </c>
      <c r="AL134" s="100">
        <f t="shared" si="162"/>
        <v>0</v>
      </c>
      <c r="AM134" s="32">
        <f t="shared" si="163"/>
        <v>1113.7060000000001</v>
      </c>
      <c r="AN134" s="106">
        <f t="shared" si="164"/>
        <v>1113.7060000000001</v>
      </c>
      <c r="AO134" s="83">
        <f t="shared" si="110"/>
        <v>0.2239999999999327</v>
      </c>
      <c r="AP134" s="34">
        <f t="shared" si="165"/>
        <v>99.980241059079219</v>
      </c>
      <c r="AQ134" s="65"/>
      <c r="AR134" s="65"/>
      <c r="AS134" s="65"/>
      <c r="AT134" s="65"/>
      <c r="AU134" s="65"/>
      <c r="AV134" s="65"/>
    </row>
    <row r="135" spans="1:48" x14ac:dyDescent="0.25">
      <c r="A135" s="24" t="s">
        <v>342</v>
      </c>
      <c r="B135" s="52" t="s">
        <v>343</v>
      </c>
      <c r="C135" s="26" t="s">
        <v>344</v>
      </c>
      <c r="D135" s="27" t="s">
        <v>93</v>
      </c>
      <c r="E135" s="28">
        <v>15</v>
      </c>
      <c r="F135" s="28"/>
      <c r="G135" s="28"/>
      <c r="H135" s="28"/>
      <c r="I135" s="28"/>
      <c r="J135" s="28"/>
      <c r="K135" s="28"/>
      <c r="L135" s="28">
        <v>2</v>
      </c>
      <c r="M135" s="28">
        <v>6</v>
      </c>
      <c r="N135" s="28"/>
      <c r="O135" s="28"/>
      <c r="P135" s="70"/>
      <c r="Q135" s="70"/>
      <c r="R135" s="70"/>
      <c r="S135" s="98"/>
      <c r="T135" s="30">
        <f t="shared" si="108"/>
        <v>8</v>
      </c>
      <c r="U135" s="30">
        <f t="shared" si="109"/>
        <v>8</v>
      </c>
      <c r="V135" s="85">
        <f t="shared" si="147"/>
        <v>7</v>
      </c>
      <c r="W135" s="31">
        <v>99.76</v>
      </c>
      <c r="X135" s="32">
        <f t="shared" si="148"/>
        <v>1496.4</v>
      </c>
      <c r="Y135" s="32">
        <f t="shared" si="149"/>
        <v>0</v>
      </c>
      <c r="Z135" s="32">
        <f t="shared" si="150"/>
        <v>0</v>
      </c>
      <c r="AA135" s="32">
        <f t="shared" si="151"/>
        <v>0</v>
      </c>
      <c r="AB135" s="32">
        <f t="shared" si="152"/>
        <v>0</v>
      </c>
      <c r="AC135" s="32">
        <f t="shared" si="153"/>
        <v>0</v>
      </c>
      <c r="AD135" s="32">
        <f t="shared" si="154"/>
        <v>0</v>
      </c>
      <c r="AE135" s="32">
        <f t="shared" si="155"/>
        <v>199.52</v>
      </c>
      <c r="AF135" s="32">
        <f t="shared" si="156"/>
        <v>598.56000000000006</v>
      </c>
      <c r="AG135" s="32">
        <f t="shared" si="157"/>
        <v>0</v>
      </c>
      <c r="AH135" s="32">
        <f t="shared" si="158"/>
        <v>0</v>
      </c>
      <c r="AI135" s="33">
        <f t="shared" si="159"/>
        <v>0</v>
      </c>
      <c r="AJ135" s="33">
        <f t="shared" si="160"/>
        <v>0</v>
      </c>
      <c r="AK135" s="33">
        <f t="shared" si="161"/>
        <v>0</v>
      </c>
      <c r="AL135" s="100">
        <f t="shared" si="162"/>
        <v>0</v>
      </c>
      <c r="AM135" s="32">
        <f t="shared" si="163"/>
        <v>798.08</v>
      </c>
      <c r="AN135" s="106">
        <f t="shared" si="164"/>
        <v>798.08</v>
      </c>
      <c r="AO135" s="83">
        <f t="shared" si="110"/>
        <v>698.32</v>
      </c>
      <c r="AP135" s="34">
        <f t="shared" si="165"/>
        <v>53.333333333333336</v>
      </c>
      <c r="AQ135" s="65"/>
      <c r="AR135" s="65"/>
      <c r="AS135" s="65"/>
      <c r="AT135" s="65"/>
      <c r="AU135" s="65"/>
      <c r="AV135" s="65"/>
    </row>
    <row r="136" spans="1:48" x14ac:dyDescent="0.25">
      <c r="A136" s="24" t="s">
        <v>345</v>
      </c>
      <c r="B136" s="52" t="s">
        <v>346</v>
      </c>
      <c r="C136" s="26" t="s">
        <v>347</v>
      </c>
      <c r="D136" s="27" t="s">
        <v>93</v>
      </c>
      <c r="E136" s="28">
        <v>5</v>
      </c>
      <c r="F136" s="28"/>
      <c r="G136" s="28"/>
      <c r="H136" s="28"/>
      <c r="I136" s="28"/>
      <c r="J136" s="28"/>
      <c r="K136" s="28"/>
      <c r="L136" s="28"/>
      <c r="M136" s="28">
        <v>5</v>
      </c>
      <c r="N136" s="28"/>
      <c r="O136" s="28"/>
      <c r="P136" s="70"/>
      <c r="Q136" s="70"/>
      <c r="R136" s="70"/>
      <c r="S136" s="98"/>
      <c r="T136" s="30">
        <f t="shared" si="108"/>
        <v>5</v>
      </c>
      <c r="U136" s="30">
        <f t="shared" si="109"/>
        <v>5</v>
      </c>
      <c r="V136" s="85">
        <f t="shared" si="147"/>
        <v>0</v>
      </c>
      <c r="W136" s="31">
        <v>58.73</v>
      </c>
      <c r="X136" s="32">
        <f t="shared" si="148"/>
        <v>293.64999999999998</v>
      </c>
      <c r="Y136" s="32">
        <f t="shared" si="149"/>
        <v>0</v>
      </c>
      <c r="Z136" s="32">
        <f t="shared" si="150"/>
        <v>0</v>
      </c>
      <c r="AA136" s="32">
        <f t="shared" si="151"/>
        <v>0</v>
      </c>
      <c r="AB136" s="32">
        <f t="shared" si="152"/>
        <v>0</v>
      </c>
      <c r="AC136" s="32">
        <f t="shared" si="153"/>
        <v>0</v>
      </c>
      <c r="AD136" s="32">
        <f t="shared" si="154"/>
        <v>0</v>
      </c>
      <c r="AE136" s="32">
        <f t="shared" si="155"/>
        <v>0</v>
      </c>
      <c r="AF136" s="32">
        <f t="shared" si="156"/>
        <v>293.64999999999998</v>
      </c>
      <c r="AG136" s="32">
        <f t="shared" si="157"/>
        <v>0</v>
      </c>
      <c r="AH136" s="32">
        <f t="shared" si="158"/>
        <v>0</v>
      </c>
      <c r="AI136" s="33">
        <f t="shared" si="159"/>
        <v>0</v>
      </c>
      <c r="AJ136" s="33">
        <f t="shared" si="160"/>
        <v>0</v>
      </c>
      <c r="AK136" s="33">
        <f t="shared" si="161"/>
        <v>0</v>
      </c>
      <c r="AL136" s="100">
        <f t="shared" si="162"/>
        <v>0</v>
      </c>
      <c r="AM136" s="32">
        <f t="shared" si="163"/>
        <v>293.64999999999998</v>
      </c>
      <c r="AN136" s="106">
        <f t="shared" si="164"/>
        <v>293.64999999999998</v>
      </c>
      <c r="AO136" s="83">
        <f t="shared" si="110"/>
        <v>0</v>
      </c>
      <c r="AP136" s="34">
        <f t="shared" si="165"/>
        <v>100</v>
      </c>
      <c r="AQ136" s="65"/>
      <c r="AR136" s="65"/>
      <c r="AS136" s="65"/>
      <c r="AT136" s="65"/>
      <c r="AU136" s="65"/>
      <c r="AV136" s="65"/>
    </row>
    <row r="137" spans="1:48" x14ac:dyDescent="0.25">
      <c r="A137" s="24">
        <v>83645</v>
      </c>
      <c r="B137" s="52" t="s">
        <v>348</v>
      </c>
      <c r="C137" s="26" t="s">
        <v>349</v>
      </c>
      <c r="D137" s="27" t="s">
        <v>93</v>
      </c>
      <c r="E137" s="28">
        <v>1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70"/>
      <c r="Q137" s="70"/>
      <c r="R137" s="70"/>
      <c r="S137" s="98"/>
      <c r="T137" s="30">
        <f t="shared" si="108"/>
        <v>0</v>
      </c>
      <c r="U137" s="30">
        <f t="shared" si="109"/>
        <v>0</v>
      </c>
      <c r="V137" s="85">
        <f t="shared" si="147"/>
        <v>1</v>
      </c>
      <c r="W137" s="31">
        <v>1747.87</v>
      </c>
      <c r="X137" s="32">
        <f t="shared" si="148"/>
        <v>1747.87</v>
      </c>
      <c r="Y137" s="32">
        <f t="shared" si="149"/>
        <v>0</v>
      </c>
      <c r="Z137" s="32">
        <f t="shared" si="150"/>
        <v>0</v>
      </c>
      <c r="AA137" s="32">
        <f t="shared" si="151"/>
        <v>0</v>
      </c>
      <c r="AB137" s="32">
        <f t="shared" si="152"/>
        <v>0</v>
      </c>
      <c r="AC137" s="32">
        <f t="shared" si="153"/>
        <v>0</v>
      </c>
      <c r="AD137" s="32">
        <f t="shared" si="154"/>
        <v>0</v>
      </c>
      <c r="AE137" s="32">
        <f t="shared" si="155"/>
        <v>0</v>
      </c>
      <c r="AF137" s="32">
        <f t="shared" si="156"/>
        <v>0</v>
      </c>
      <c r="AG137" s="32">
        <f t="shared" si="157"/>
        <v>0</v>
      </c>
      <c r="AH137" s="32">
        <f t="shared" si="158"/>
        <v>0</v>
      </c>
      <c r="AI137" s="33">
        <f t="shared" si="159"/>
        <v>0</v>
      </c>
      <c r="AJ137" s="33">
        <f t="shared" si="160"/>
        <v>0</v>
      </c>
      <c r="AK137" s="33">
        <f t="shared" si="161"/>
        <v>0</v>
      </c>
      <c r="AL137" s="100">
        <f t="shared" si="162"/>
        <v>0</v>
      </c>
      <c r="AM137" s="32">
        <f t="shared" si="163"/>
        <v>0</v>
      </c>
      <c r="AN137" s="106">
        <f t="shared" si="164"/>
        <v>0</v>
      </c>
      <c r="AO137" s="83">
        <f t="shared" si="110"/>
        <v>1747.87</v>
      </c>
      <c r="AP137" s="34">
        <f t="shared" si="165"/>
        <v>0</v>
      </c>
      <c r="AQ137" s="65"/>
      <c r="AR137" s="65"/>
      <c r="AS137" s="65"/>
      <c r="AT137" s="65"/>
      <c r="AU137" s="65"/>
      <c r="AV137" s="65"/>
    </row>
    <row r="138" spans="1:48" x14ac:dyDescent="0.25">
      <c r="A138" s="24" t="s">
        <v>203</v>
      </c>
      <c r="B138" s="52" t="s">
        <v>350</v>
      </c>
      <c r="C138" s="26" t="s">
        <v>351</v>
      </c>
      <c r="D138" s="27" t="s">
        <v>93</v>
      </c>
      <c r="E138" s="28">
        <v>1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70">
        <v>1</v>
      </c>
      <c r="Q138" s="70"/>
      <c r="R138" s="70"/>
      <c r="S138" s="98"/>
      <c r="T138" s="30">
        <f t="shared" si="108"/>
        <v>1</v>
      </c>
      <c r="U138" s="30">
        <f t="shared" si="109"/>
        <v>1</v>
      </c>
      <c r="V138" s="85">
        <f t="shared" si="147"/>
        <v>0</v>
      </c>
      <c r="W138" s="31">
        <v>55504.55</v>
      </c>
      <c r="X138" s="32">
        <f t="shared" si="148"/>
        <v>55504.55</v>
      </c>
      <c r="Y138" s="32">
        <f t="shared" si="149"/>
        <v>0</v>
      </c>
      <c r="Z138" s="32">
        <f t="shared" si="150"/>
        <v>0</v>
      </c>
      <c r="AA138" s="32">
        <f t="shared" si="151"/>
        <v>0</v>
      </c>
      <c r="AB138" s="32">
        <f t="shared" si="152"/>
        <v>0</v>
      </c>
      <c r="AC138" s="32">
        <f t="shared" si="153"/>
        <v>0</v>
      </c>
      <c r="AD138" s="32">
        <f t="shared" si="154"/>
        <v>0</v>
      </c>
      <c r="AE138" s="32">
        <f t="shared" si="155"/>
        <v>0</v>
      </c>
      <c r="AF138" s="32">
        <f t="shared" si="156"/>
        <v>0</v>
      </c>
      <c r="AG138" s="32">
        <f t="shared" si="157"/>
        <v>0</v>
      </c>
      <c r="AH138" s="32">
        <f t="shared" si="158"/>
        <v>0</v>
      </c>
      <c r="AI138" s="33">
        <f t="shared" si="159"/>
        <v>55504.55</v>
      </c>
      <c r="AJ138" s="33">
        <f t="shared" si="160"/>
        <v>0</v>
      </c>
      <c r="AK138" s="33">
        <f t="shared" si="161"/>
        <v>0</v>
      </c>
      <c r="AL138" s="100">
        <f t="shared" si="162"/>
        <v>0</v>
      </c>
      <c r="AM138" s="32">
        <f t="shared" si="163"/>
        <v>55504.55</v>
      </c>
      <c r="AN138" s="106">
        <f t="shared" si="164"/>
        <v>55504.55</v>
      </c>
      <c r="AO138" s="83">
        <f t="shared" si="110"/>
        <v>0</v>
      </c>
      <c r="AP138" s="34">
        <f t="shared" si="165"/>
        <v>100</v>
      </c>
      <c r="AQ138" s="65"/>
      <c r="AR138" s="65"/>
      <c r="AS138" s="65"/>
      <c r="AT138" s="65"/>
      <c r="AU138" s="65"/>
      <c r="AV138" s="65"/>
    </row>
    <row r="139" spans="1:48" x14ac:dyDescent="0.25">
      <c r="A139" s="11"/>
      <c r="B139" s="11"/>
      <c r="C139" s="13" t="s">
        <v>352</v>
      </c>
      <c r="D139" s="13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68"/>
      <c r="Q139" s="68"/>
      <c r="R139" s="68"/>
      <c r="S139" s="94"/>
      <c r="T139" s="38">
        <f t="shared" si="108"/>
        <v>0</v>
      </c>
      <c r="U139" s="38">
        <f t="shared" si="109"/>
        <v>0</v>
      </c>
      <c r="V139" s="39"/>
      <c r="W139" s="39"/>
      <c r="X139" s="41">
        <f t="shared" ref="X139" si="166">SUM(X118:X138)</f>
        <v>100346.44</v>
      </c>
      <c r="Y139" s="41">
        <f>SUM(Y118:Y138)</f>
        <v>0</v>
      </c>
      <c r="Z139" s="41">
        <f t="shared" ref="Z139:AM139" si="167">SUM(Z118:Z138)</f>
        <v>0</v>
      </c>
      <c r="AA139" s="41">
        <f t="shared" si="167"/>
        <v>0</v>
      </c>
      <c r="AB139" s="41">
        <f t="shared" si="167"/>
        <v>0</v>
      </c>
      <c r="AC139" s="41">
        <f t="shared" si="167"/>
        <v>0</v>
      </c>
      <c r="AD139" s="41">
        <f t="shared" si="167"/>
        <v>0</v>
      </c>
      <c r="AE139" s="41">
        <f t="shared" si="167"/>
        <v>16172.9148</v>
      </c>
      <c r="AF139" s="41">
        <f t="shared" si="167"/>
        <v>18249.518736377802</v>
      </c>
      <c r="AG139" s="41">
        <f t="shared" si="167"/>
        <v>0</v>
      </c>
      <c r="AH139" s="41">
        <f t="shared" si="167"/>
        <v>0</v>
      </c>
      <c r="AI139" s="41">
        <f t="shared" si="167"/>
        <v>55504.55</v>
      </c>
      <c r="AJ139" s="41">
        <f t="shared" si="167"/>
        <v>0</v>
      </c>
      <c r="AK139" s="41">
        <f t="shared" si="167"/>
        <v>0</v>
      </c>
      <c r="AL139" s="101">
        <f t="shared" si="167"/>
        <v>0</v>
      </c>
      <c r="AM139" s="41">
        <f t="shared" si="167"/>
        <v>89926.983536377811</v>
      </c>
      <c r="AN139" s="106">
        <f>SUBTOTAL(9,AN118:AN138)</f>
        <v>89926.983536377811</v>
      </c>
      <c r="AO139" s="83">
        <f t="shared" si="110"/>
        <v>10419.456463622191</v>
      </c>
      <c r="AP139" s="34"/>
      <c r="AQ139" s="110">
        <f>AN139+AO139</f>
        <v>100346.44</v>
      </c>
      <c r="AR139" s="110">
        <f>X139</f>
        <v>100346.44</v>
      </c>
      <c r="AS139" s="23"/>
      <c r="AT139" s="23"/>
      <c r="AU139" s="23"/>
      <c r="AV139" s="23"/>
    </row>
    <row r="140" spans="1:48" x14ac:dyDescent="0.25">
      <c r="A140" s="58"/>
      <c r="B140" s="59"/>
      <c r="C140" s="66"/>
      <c r="D140" s="60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70"/>
      <c r="Q140" s="70"/>
      <c r="R140" s="70"/>
      <c r="S140" s="98"/>
      <c r="T140" s="30">
        <f t="shared" si="108"/>
        <v>0</v>
      </c>
      <c r="U140" s="30">
        <f t="shared" si="109"/>
        <v>0</v>
      </c>
      <c r="V140" s="85"/>
      <c r="W140" s="71"/>
      <c r="X140" s="48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3"/>
      <c r="AJ140" s="33"/>
      <c r="AK140" s="33"/>
      <c r="AL140" s="100"/>
      <c r="AM140" s="32"/>
      <c r="AN140" s="106">
        <f t="shared" si="164"/>
        <v>0</v>
      </c>
      <c r="AO140" s="83">
        <f t="shared" si="110"/>
        <v>0</v>
      </c>
      <c r="AP140" s="34"/>
      <c r="AQ140" s="65"/>
      <c r="AR140" s="65"/>
      <c r="AS140" s="65"/>
      <c r="AT140" s="65"/>
      <c r="AU140" s="65"/>
      <c r="AV140" s="65"/>
    </row>
    <row r="141" spans="1:48" x14ac:dyDescent="0.25">
      <c r="A141" s="11"/>
      <c r="B141" s="11" t="s">
        <v>8</v>
      </c>
      <c r="C141" s="73" t="s">
        <v>353</v>
      </c>
      <c r="D141" s="13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68"/>
      <c r="Q141" s="68"/>
      <c r="R141" s="68"/>
      <c r="S141" s="94"/>
      <c r="T141" s="38">
        <f t="shared" ref="T141:T204" si="168">F141+G141+H141+I141+J141+K141+L141+M141+N141+O141+P141+Q141+R141</f>
        <v>0</v>
      </c>
      <c r="U141" s="38">
        <f t="shared" ref="U141:U204" si="169">T141+S141</f>
        <v>0</v>
      </c>
      <c r="V141" s="39"/>
      <c r="W141" s="39"/>
      <c r="X141" s="50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0"/>
      <c r="AJ141" s="40"/>
      <c r="AK141" s="40"/>
      <c r="AL141" s="101"/>
      <c r="AM141" s="40"/>
      <c r="AN141" s="106">
        <f t="shared" si="164"/>
        <v>0</v>
      </c>
      <c r="AO141" s="83">
        <f t="shared" ref="AO141:AO204" si="170">X141-AN141</f>
        <v>0</v>
      </c>
      <c r="AP141" s="34"/>
      <c r="AQ141" s="23"/>
      <c r="AR141" s="23"/>
      <c r="AS141" s="23"/>
      <c r="AT141" s="23"/>
      <c r="AU141" s="23"/>
      <c r="AV141" s="23"/>
    </row>
    <row r="142" spans="1:48" x14ac:dyDescent="0.25">
      <c r="A142" s="24" t="s">
        <v>354</v>
      </c>
      <c r="B142" s="52" t="s">
        <v>355</v>
      </c>
      <c r="C142" s="26" t="s">
        <v>356</v>
      </c>
      <c r="D142" s="27" t="s">
        <v>93</v>
      </c>
      <c r="E142" s="28">
        <v>148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>
        <v>50</v>
      </c>
      <c r="P142" s="70"/>
      <c r="Q142" s="70"/>
      <c r="R142" s="70"/>
      <c r="S142" s="98">
        <v>98</v>
      </c>
      <c r="T142" s="30">
        <f t="shared" si="168"/>
        <v>50</v>
      </c>
      <c r="U142" s="30">
        <f t="shared" si="169"/>
        <v>148</v>
      </c>
      <c r="V142" s="85">
        <f t="shared" ref="V142:V186" si="171">E142-U142</f>
        <v>0</v>
      </c>
      <c r="W142" s="31">
        <v>7.33</v>
      </c>
      <c r="X142" s="32">
        <f t="shared" ref="X142:X186" si="172">TRUNC(ROUND(E142*W142,2),2)</f>
        <v>1084.8399999999999</v>
      </c>
      <c r="Y142" s="32">
        <f t="shared" ref="Y142:Y186" si="173">F142*W142</f>
        <v>0</v>
      </c>
      <c r="Z142" s="32">
        <f t="shared" ref="Z142:Z186" si="174">G142*W142</f>
        <v>0</v>
      </c>
      <c r="AA142" s="32">
        <f t="shared" ref="AA142:AA186" si="175">H142*W142</f>
        <v>0</v>
      </c>
      <c r="AB142" s="32">
        <f t="shared" ref="AB142:AB186" si="176">I142*W142</f>
        <v>0</v>
      </c>
      <c r="AC142" s="32">
        <f t="shared" ref="AC142:AC186" si="177">J142*W142</f>
        <v>0</v>
      </c>
      <c r="AD142" s="32">
        <f t="shared" ref="AD142:AD186" si="178">K142*W142</f>
        <v>0</v>
      </c>
      <c r="AE142" s="32">
        <f t="shared" ref="AE142:AE186" si="179">L142*W142</f>
        <v>0</v>
      </c>
      <c r="AF142" s="32">
        <f t="shared" ref="AF142:AF186" si="180">M142*W142</f>
        <v>0</v>
      </c>
      <c r="AG142" s="32">
        <f t="shared" ref="AG142:AG186" si="181">N142*W142</f>
        <v>0</v>
      </c>
      <c r="AH142" s="32">
        <f t="shared" ref="AH142:AH186" si="182">O142*W142</f>
        <v>366.5</v>
      </c>
      <c r="AI142" s="33">
        <f t="shared" ref="AI142:AI186" si="183">TRUNC(ROUND(P142*W142,2),2)</f>
        <v>0</v>
      </c>
      <c r="AJ142" s="33">
        <f t="shared" ref="AJ142:AJ186" si="184">Q142*W142</f>
        <v>0</v>
      </c>
      <c r="AK142" s="33">
        <f t="shared" ref="AK142:AK186" si="185">R143*W142</f>
        <v>0</v>
      </c>
      <c r="AL142" s="100">
        <f t="shared" ref="AL142:AL186" si="186">S142*W142</f>
        <v>718.34</v>
      </c>
      <c r="AM142" s="32">
        <f t="shared" ref="AM142:AM186" si="187">T142*W142</f>
        <v>366.5</v>
      </c>
      <c r="AN142" s="106">
        <f t="shared" si="164"/>
        <v>1084.8400000000001</v>
      </c>
      <c r="AO142" s="83">
        <f t="shared" si="170"/>
        <v>0</v>
      </c>
      <c r="AP142" s="34">
        <f t="shared" ref="AP142:AP186" si="188">(U142*100)/E142</f>
        <v>100</v>
      </c>
      <c r="AQ142" s="108">
        <f>AM142+AL142</f>
        <v>1084.8400000000001</v>
      </c>
      <c r="AR142" s="65"/>
      <c r="AS142" s="65"/>
      <c r="AT142" s="65"/>
      <c r="AU142" s="65"/>
      <c r="AV142" s="65"/>
    </row>
    <row r="143" spans="1:48" x14ac:dyDescent="0.25">
      <c r="A143" s="24" t="s">
        <v>357</v>
      </c>
      <c r="B143" s="52" t="s">
        <v>358</v>
      </c>
      <c r="C143" s="26" t="s">
        <v>359</v>
      </c>
      <c r="D143" s="27" t="s">
        <v>93</v>
      </c>
      <c r="E143" s="28">
        <v>10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70"/>
      <c r="Q143" s="70"/>
      <c r="R143" s="70"/>
      <c r="S143" s="98">
        <v>10</v>
      </c>
      <c r="T143" s="30">
        <f t="shared" si="168"/>
        <v>0</v>
      </c>
      <c r="U143" s="30">
        <f t="shared" si="169"/>
        <v>10</v>
      </c>
      <c r="V143" s="85">
        <f t="shared" si="171"/>
        <v>0</v>
      </c>
      <c r="W143" s="31">
        <v>12.58</v>
      </c>
      <c r="X143" s="32">
        <f t="shared" si="172"/>
        <v>125.8</v>
      </c>
      <c r="Y143" s="32">
        <f t="shared" si="173"/>
        <v>0</v>
      </c>
      <c r="Z143" s="32">
        <f t="shared" si="174"/>
        <v>0</v>
      </c>
      <c r="AA143" s="32">
        <f t="shared" si="175"/>
        <v>0</v>
      </c>
      <c r="AB143" s="32">
        <f t="shared" si="176"/>
        <v>0</v>
      </c>
      <c r="AC143" s="32">
        <f t="shared" si="177"/>
        <v>0</v>
      </c>
      <c r="AD143" s="32">
        <f t="shared" si="178"/>
        <v>0</v>
      </c>
      <c r="AE143" s="32">
        <f t="shared" si="179"/>
        <v>0</v>
      </c>
      <c r="AF143" s="32">
        <f t="shared" si="180"/>
        <v>0</v>
      </c>
      <c r="AG143" s="32">
        <f t="shared" si="181"/>
        <v>0</v>
      </c>
      <c r="AH143" s="32">
        <f t="shared" si="182"/>
        <v>0</v>
      </c>
      <c r="AI143" s="33">
        <f t="shared" si="183"/>
        <v>0</v>
      </c>
      <c r="AJ143" s="33">
        <f t="shared" si="184"/>
        <v>0</v>
      </c>
      <c r="AK143" s="33">
        <f t="shared" si="185"/>
        <v>0</v>
      </c>
      <c r="AL143" s="100">
        <f t="shared" si="186"/>
        <v>125.8</v>
      </c>
      <c r="AM143" s="32">
        <f t="shared" si="187"/>
        <v>0</v>
      </c>
      <c r="AN143" s="106">
        <f t="shared" si="164"/>
        <v>125.8</v>
      </c>
      <c r="AO143" s="83">
        <f t="shared" si="170"/>
        <v>0</v>
      </c>
      <c r="AP143" s="34">
        <f t="shared" si="188"/>
        <v>100</v>
      </c>
      <c r="AQ143" s="65"/>
      <c r="AR143" s="65"/>
      <c r="AS143" s="65"/>
      <c r="AT143" s="65"/>
      <c r="AU143" s="65"/>
      <c r="AV143" s="65"/>
    </row>
    <row r="144" spans="1:48" x14ac:dyDescent="0.25">
      <c r="A144" s="24" t="s">
        <v>360</v>
      </c>
      <c r="B144" s="52" t="s">
        <v>361</v>
      </c>
      <c r="C144" s="26" t="s">
        <v>362</v>
      </c>
      <c r="D144" s="27" t="s">
        <v>93</v>
      </c>
      <c r="E144" s="28">
        <v>118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70"/>
      <c r="Q144" s="70"/>
      <c r="R144" s="70"/>
      <c r="S144" s="98"/>
      <c r="T144" s="30">
        <f t="shared" si="168"/>
        <v>0</v>
      </c>
      <c r="U144" s="30">
        <f t="shared" si="169"/>
        <v>0</v>
      </c>
      <c r="V144" s="85">
        <f t="shared" si="171"/>
        <v>118</v>
      </c>
      <c r="W144" s="31">
        <v>10.039999999999999</v>
      </c>
      <c r="X144" s="32">
        <f t="shared" si="172"/>
        <v>1184.72</v>
      </c>
      <c r="Y144" s="32">
        <f t="shared" si="173"/>
        <v>0</v>
      </c>
      <c r="Z144" s="32">
        <f t="shared" si="174"/>
        <v>0</v>
      </c>
      <c r="AA144" s="32">
        <f t="shared" si="175"/>
        <v>0</v>
      </c>
      <c r="AB144" s="32">
        <f t="shared" si="176"/>
        <v>0</v>
      </c>
      <c r="AC144" s="32">
        <f t="shared" si="177"/>
        <v>0</v>
      </c>
      <c r="AD144" s="32">
        <f t="shared" si="178"/>
        <v>0</v>
      </c>
      <c r="AE144" s="32">
        <f t="shared" si="179"/>
        <v>0</v>
      </c>
      <c r="AF144" s="32">
        <f t="shared" si="180"/>
        <v>0</v>
      </c>
      <c r="AG144" s="32">
        <f t="shared" si="181"/>
        <v>0</v>
      </c>
      <c r="AH144" s="32">
        <f t="shared" si="182"/>
        <v>0</v>
      </c>
      <c r="AI144" s="33">
        <f t="shared" si="183"/>
        <v>0</v>
      </c>
      <c r="AJ144" s="33">
        <f t="shared" si="184"/>
        <v>0</v>
      </c>
      <c r="AK144" s="33">
        <f t="shared" si="185"/>
        <v>0</v>
      </c>
      <c r="AL144" s="100">
        <f t="shared" si="186"/>
        <v>0</v>
      </c>
      <c r="AM144" s="32">
        <f t="shared" si="187"/>
        <v>0</v>
      </c>
      <c r="AN144" s="106">
        <f t="shared" si="164"/>
        <v>0</v>
      </c>
      <c r="AO144" s="83">
        <f t="shared" si="170"/>
        <v>1184.72</v>
      </c>
      <c r="AP144" s="34">
        <f t="shared" si="188"/>
        <v>0</v>
      </c>
      <c r="AQ144" s="65"/>
      <c r="AR144" s="65"/>
      <c r="AS144" s="65"/>
      <c r="AT144" s="65"/>
      <c r="AU144" s="65"/>
      <c r="AV144" s="65"/>
    </row>
    <row r="145" spans="1:48" x14ac:dyDescent="0.25">
      <c r="A145" s="24" t="s">
        <v>363</v>
      </c>
      <c r="B145" s="52" t="s">
        <v>364</v>
      </c>
      <c r="C145" s="26" t="s">
        <v>365</v>
      </c>
      <c r="D145" s="27" t="s">
        <v>80</v>
      </c>
      <c r="E145" s="28">
        <v>631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70"/>
      <c r="Q145" s="70"/>
      <c r="R145" s="70"/>
      <c r="S145" s="98"/>
      <c r="T145" s="30">
        <f t="shared" si="168"/>
        <v>0</v>
      </c>
      <c r="U145" s="30">
        <f t="shared" si="169"/>
        <v>0</v>
      </c>
      <c r="V145" s="85">
        <f t="shared" si="171"/>
        <v>631</v>
      </c>
      <c r="W145" s="31">
        <v>9.7799999999999994</v>
      </c>
      <c r="X145" s="32">
        <f t="shared" si="172"/>
        <v>6171.18</v>
      </c>
      <c r="Y145" s="32">
        <f t="shared" si="173"/>
        <v>0</v>
      </c>
      <c r="Z145" s="32">
        <f t="shared" si="174"/>
        <v>0</v>
      </c>
      <c r="AA145" s="32">
        <f t="shared" si="175"/>
        <v>0</v>
      </c>
      <c r="AB145" s="32">
        <f t="shared" si="176"/>
        <v>0</v>
      </c>
      <c r="AC145" s="32">
        <f t="shared" si="177"/>
        <v>0</v>
      </c>
      <c r="AD145" s="32">
        <f t="shared" si="178"/>
        <v>0</v>
      </c>
      <c r="AE145" s="32">
        <f t="shared" si="179"/>
        <v>0</v>
      </c>
      <c r="AF145" s="32">
        <f t="shared" si="180"/>
        <v>0</v>
      </c>
      <c r="AG145" s="32">
        <f t="shared" si="181"/>
        <v>0</v>
      </c>
      <c r="AH145" s="32">
        <f t="shared" si="182"/>
        <v>0</v>
      </c>
      <c r="AI145" s="33">
        <f t="shared" si="183"/>
        <v>0</v>
      </c>
      <c r="AJ145" s="33">
        <f t="shared" si="184"/>
        <v>0</v>
      </c>
      <c r="AK145" s="33">
        <f t="shared" si="185"/>
        <v>0</v>
      </c>
      <c r="AL145" s="100">
        <f t="shared" si="186"/>
        <v>0</v>
      </c>
      <c r="AM145" s="32">
        <f t="shared" si="187"/>
        <v>0</v>
      </c>
      <c r="AN145" s="106">
        <f t="shared" si="164"/>
        <v>0</v>
      </c>
      <c r="AO145" s="83">
        <f t="shared" si="170"/>
        <v>6171.18</v>
      </c>
      <c r="AP145" s="34">
        <f t="shared" si="188"/>
        <v>0</v>
      </c>
      <c r="AQ145" s="65"/>
      <c r="AR145" s="65"/>
      <c r="AS145" s="65"/>
      <c r="AT145" s="65"/>
      <c r="AU145" s="65"/>
      <c r="AV145" s="65"/>
    </row>
    <row r="146" spans="1:48" x14ac:dyDescent="0.25">
      <c r="A146" s="24" t="s">
        <v>366</v>
      </c>
      <c r="B146" s="52" t="s">
        <v>367</v>
      </c>
      <c r="C146" s="26" t="s">
        <v>368</v>
      </c>
      <c r="D146" s="27" t="s">
        <v>80</v>
      </c>
      <c r="E146" s="28">
        <v>5.2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70"/>
      <c r="Q146" s="70"/>
      <c r="R146" s="70"/>
      <c r="S146" s="98"/>
      <c r="T146" s="30">
        <f t="shared" si="168"/>
        <v>0</v>
      </c>
      <c r="U146" s="30">
        <f t="shared" si="169"/>
        <v>0</v>
      </c>
      <c r="V146" s="85">
        <f t="shared" si="171"/>
        <v>5.2</v>
      </c>
      <c r="W146" s="31">
        <v>15.84</v>
      </c>
      <c r="X146" s="32">
        <f t="shared" si="172"/>
        <v>82.37</v>
      </c>
      <c r="Y146" s="32">
        <f t="shared" si="173"/>
        <v>0</v>
      </c>
      <c r="Z146" s="32">
        <f t="shared" si="174"/>
        <v>0</v>
      </c>
      <c r="AA146" s="32">
        <f t="shared" si="175"/>
        <v>0</v>
      </c>
      <c r="AB146" s="32">
        <f t="shared" si="176"/>
        <v>0</v>
      </c>
      <c r="AC146" s="32">
        <f t="shared" si="177"/>
        <v>0</v>
      </c>
      <c r="AD146" s="32">
        <f t="shared" si="178"/>
        <v>0</v>
      </c>
      <c r="AE146" s="32">
        <f t="shared" si="179"/>
        <v>0</v>
      </c>
      <c r="AF146" s="32">
        <f t="shared" si="180"/>
        <v>0</v>
      </c>
      <c r="AG146" s="32">
        <f t="shared" si="181"/>
        <v>0</v>
      </c>
      <c r="AH146" s="32">
        <f t="shared" si="182"/>
        <v>0</v>
      </c>
      <c r="AI146" s="33">
        <f t="shared" si="183"/>
        <v>0</v>
      </c>
      <c r="AJ146" s="33">
        <f t="shared" si="184"/>
        <v>0</v>
      </c>
      <c r="AK146" s="33">
        <f t="shared" si="185"/>
        <v>0</v>
      </c>
      <c r="AL146" s="100">
        <f t="shared" si="186"/>
        <v>0</v>
      </c>
      <c r="AM146" s="32">
        <f t="shared" si="187"/>
        <v>0</v>
      </c>
      <c r="AN146" s="106">
        <f t="shared" si="164"/>
        <v>0</v>
      </c>
      <c r="AO146" s="83">
        <f t="shared" si="170"/>
        <v>82.37</v>
      </c>
      <c r="AP146" s="34">
        <f t="shared" si="188"/>
        <v>0</v>
      </c>
      <c r="AQ146" s="65"/>
      <c r="AR146" s="65"/>
      <c r="AS146" s="65"/>
      <c r="AT146" s="65"/>
      <c r="AU146" s="65"/>
      <c r="AV146" s="65"/>
    </row>
    <row r="147" spans="1:48" x14ac:dyDescent="0.25">
      <c r="A147" s="24" t="s">
        <v>369</v>
      </c>
      <c r="B147" s="52" t="s">
        <v>370</v>
      </c>
      <c r="C147" s="26" t="s">
        <v>371</v>
      </c>
      <c r="D147" s="27" t="s">
        <v>80</v>
      </c>
      <c r="E147" s="28">
        <v>43.6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70"/>
      <c r="Q147" s="70"/>
      <c r="R147" s="70"/>
      <c r="S147" s="98"/>
      <c r="T147" s="30">
        <f t="shared" si="168"/>
        <v>0</v>
      </c>
      <c r="U147" s="30">
        <f t="shared" si="169"/>
        <v>0</v>
      </c>
      <c r="V147" s="85">
        <f t="shared" si="171"/>
        <v>43.6</v>
      </c>
      <c r="W147" s="31">
        <v>22.06</v>
      </c>
      <c r="X147" s="32">
        <f t="shared" si="172"/>
        <v>961.82</v>
      </c>
      <c r="Y147" s="32">
        <f t="shared" si="173"/>
        <v>0</v>
      </c>
      <c r="Z147" s="32">
        <f t="shared" si="174"/>
        <v>0</v>
      </c>
      <c r="AA147" s="32">
        <f t="shared" si="175"/>
        <v>0</v>
      </c>
      <c r="AB147" s="32">
        <f t="shared" si="176"/>
        <v>0</v>
      </c>
      <c r="AC147" s="32">
        <f t="shared" si="177"/>
        <v>0</v>
      </c>
      <c r="AD147" s="32">
        <f t="shared" si="178"/>
        <v>0</v>
      </c>
      <c r="AE147" s="32">
        <f t="shared" si="179"/>
        <v>0</v>
      </c>
      <c r="AF147" s="32">
        <f t="shared" si="180"/>
        <v>0</v>
      </c>
      <c r="AG147" s="32">
        <f t="shared" si="181"/>
        <v>0</v>
      </c>
      <c r="AH147" s="32">
        <f t="shared" si="182"/>
        <v>0</v>
      </c>
      <c r="AI147" s="33">
        <f t="shared" si="183"/>
        <v>0</v>
      </c>
      <c r="AJ147" s="33">
        <f t="shared" si="184"/>
        <v>0</v>
      </c>
      <c r="AK147" s="33">
        <f t="shared" si="185"/>
        <v>0</v>
      </c>
      <c r="AL147" s="100">
        <f t="shared" si="186"/>
        <v>0</v>
      </c>
      <c r="AM147" s="32">
        <f t="shared" si="187"/>
        <v>0</v>
      </c>
      <c r="AN147" s="106">
        <f t="shared" si="164"/>
        <v>0</v>
      </c>
      <c r="AO147" s="83">
        <f t="shared" si="170"/>
        <v>961.82</v>
      </c>
      <c r="AP147" s="34">
        <f t="shared" si="188"/>
        <v>0</v>
      </c>
      <c r="AQ147" s="65"/>
      <c r="AR147" s="65"/>
      <c r="AS147" s="65"/>
      <c r="AT147" s="65"/>
      <c r="AU147" s="65"/>
      <c r="AV147" s="65"/>
    </row>
    <row r="148" spans="1:48" x14ac:dyDescent="0.25">
      <c r="A148" s="24" t="s">
        <v>372</v>
      </c>
      <c r="B148" s="52" t="s">
        <v>373</v>
      </c>
      <c r="C148" s="26" t="s">
        <v>374</v>
      </c>
      <c r="D148" s="27" t="s">
        <v>80</v>
      </c>
      <c r="E148" s="28">
        <v>32.15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70"/>
      <c r="Q148" s="70"/>
      <c r="R148" s="70"/>
      <c r="S148" s="98"/>
      <c r="T148" s="30">
        <f t="shared" si="168"/>
        <v>0</v>
      </c>
      <c r="U148" s="30">
        <f t="shared" si="169"/>
        <v>0</v>
      </c>
      <c r="V148" s="85">
        <f t="shared" si="171"/>
        <v>32.15</v>
      </c>
      <c r="W148" s="31">
        <v>42.54</v>
      </c>
      <c r="X148" s="32">
        <f t="shared" si="172"/>
        <v>1367.66</v>
      </c>
      <c r="Y148" s="32">
        <f t="shared" si="173"/>
        <v>0</v>
      </c>
      <c r="Z148" s="32">
        <f t="shared" si="174"/>
        <v>0</v>
      </c>
      <c r="AA148" s="32">
        <f t="shared" si="175"/>
        <v>0</v>
      </c>
      <c r="AB148" s="32">
        <f t="shared" si="176"/>
        <v>0</v>
      </c>
      <c r="AC148" s="32">
        <f t="shared" si="177"/>
        <v>0</v>
      </c>
      <c r="AD148" s="32">
        <f t="shared" si="178"/>
        <v>0</v>
      </c>
      <c r="AE148" s="32">
        <f t="shared" si="179"/>
        <v>0</v>
      </c>
      <c r="AF148" s="32">
        <f t="shared" si="180"/>
        <v>0</v>
      </c>
      <c r="AG148" s="32">
        <f t="shared" si="181"/>
        <v>0</v>
      </c>
      <c r="AH148" s="32">
        <f t="shared" si="182"/>
        <v>0</v>
      </c>
      <c r="AI148" s="33">
        <f t="shared" si="183"/>
        <v>0</v>
      </c>
      <c r="AJ148" s="33">
        <f t="shared" si="184"/>
        <v>0</v>
      </c>
      <c r="AK148" s="33">
        <f t="shared" si="185"/>
        <v>0</v>
      </c>
      <c r="AL148" s="100">
        <f t="shared" si="186"/>
        <v>0</v>
      </c>
      <c r="AM148" s="32">
        <f t="shared" si="187"/>
        <v>0</v>
      </c>
      <c r="AN148" s="106">
        <f t="shared" si="164"/>
        <v>0</v>
      </c>
      <c r="AO148" s="83">
        <f t="shared" si="170"/>
        <v>1367.66</v>
      </c>
      <c r="AP148" s="34">
        <f t="shared" si="188"/>
        <v>0</v>
      </c>
      <c r="AQ148" s="65"/>
      <c r="AR148" s="65"/>
      <c r="AS148" s="65"/>
      <c r="AT148" s="65"/>
      <c r="AU148" s="65"/>
      <c r="AV148" s="65"/>
    </row>
    <row r="149" spans="1:48" x14ac:dyDescent="0.25">
      <c r="A149" s="24" t="s">
        <v>375</v>
      </c>
      <c r="B149" s="52" t="s">
        <v>376</v>
      </c>
      <c r="C149" s="26" t="s">
        <v>377</v>
      </c>
      <c r="D149" s="27" t="s">
        <v>80</v>
      </c>
      <c r="E149" s="28">
        <v>97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70"/>
      <c r="Q149" s="70"/>
      <c r="R149" s="70"/>
      <c r="S149" s="98"/>
      <c r="T149" s="30">
        <f t="shared" si="168"/>
        <v>0</v>
      </c>
      <c r="U149" s="30">
        <f t="shared" si="169"/>
        <v>0</v>
      </c>
      <c r="V149" s="85">
        <f t="shared" si="171"/>
        <v>97</v>
      </c>
      <c r="W149" s="31">
        <v>59.27</v>
      </c>
      <c r="X149" s="32">
        <f t="shared" si="172"/>
        <v>5749.19</v>
      </c>
      <c r="Y149" s="32">
        <f t="shared" si="173"/>
        <v>0</v>
      </c>
      <c r="Z149" s="32">
        <f t="shared" si="174"/>
        <v>0</v>
      </c>
      <c r="AA149" s="32">
        <f t="shared" si="175"/>
        <v>0</v>
      </c>
      <c r="AB149" s="32">
        <f t="shared" si="176"/>
        <v>0</v>
      </c>
      <c r="AC149" s="32">
        <f t="shared" si="177"/>
        <v>0</v>
      </c>
      <c r="AD149" s="32">
        <f t="shared" si="178"/>
        <v>0</v>
      </c>
      <c r="AE149" s="32">
        <f t="shared" si="179"/>
        <v>0</v>
      </c>
      <c r="AF149" s="32">
        <f t="shared" si="180"/>
        <v>0</v>
      </c>
      <c r="AG149" s="32">
        <f t="shared" si="181"/>
        <v>0</v>
      </c>
      <c r="AH149" s="32">
        <f t="shared" si="182"/>
        <v>0</v>
      </c>
      <c r="AI149" s="33">
        <f t="shared" si="183"/>
        <v>0</v>
      </c>
      <c r="AJ149" s="33">
        <f t="shared" si="184"/>
        <v>0</v>
      </c>
      <c r="AK149" s="33">
        <f t="shared" si="185"/>
        <v>0</v>
      </c>
      <c r="AL149" s="100">
        <f t="shared" si="186"/>
        <v>0</v>
      </c>
      <c r="AM149" s="32">
        <f t="shared" si="187"/>
        <v>0</v>
      </c>
      <c r="AN149" s="106">
        <f t="shared" si="164"/>
        <v>0</v>
      </c>
      <c r="AO149" s="83">
        <f t="shared" si="170"/>
        <v>5749.19</v>
      </c>
      <c r="AP149" s="34">
        <f t="shared" si="188"/>
        <v>0</v>
      </c>
      <c r="AQ149" s="65"/>
      <c r="AR149" s="65"/>
      <c r="AS149" s="65"/>
      <c r="AT149" s="65"/>
      <c r="AU149" s="65"/>
      <c r="AV149" s="65"/>
    </row>
    <row r="150" spans="1:48" x14ac:dyDescent="0.25">
      <c r="A150" s="24" t="s">
        <v>378</v>
      </c>
      <c r="B150" s="52" t="s">
        <v>379</v>
      </c>
      <c r="C150" s="26" t="s">
        <v>380</v>
      </c>
      <c r="D150" s="27" t="s">
        <v>80</v>
      </c>
      <c r="E150" s="28">
        <v>4399.57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70"/>
      <c r="Q150" s="70"/>
      <c r="R150" s="70"/>
      <c r="S150" s="98">
        <f>E150/2</f>
        <v>2199.7849999999999</v>
      </c>
      <c r="T150" s="30">
        <f t="shared" si="168"/>
        <v>0</v>
      </c>
      <c r="U150" s="30">
        <f t="shared" si="169"/>
        <v>2199.7849999999999</v>
      </c>
      <c r="V150" s="85">
        <f t="shared" si="171"/>
        <v>2199.7849999999999</v>
      </c>
      <c r="W150" s="31">
        <v>4.51</v>
      </c>
      <c r="X150" s="32">
        <f t="shared" si="172"/>
        <v>19842.060000000001</v>
      </c>
      <c r="Y150" s="32">
        <f t="shared" si="173"/>
        <v>0</v>
      </c>
      <c r="Z150" s="32">
        <f t="shared" si="174"/>
        <v>0</v>
      </c>
      <c r="AA150" s="32">
        <f t="shared" si="175"/>
        <v>0</v>
      </c>
      <c r="AB150" s="32">
        <f t="shared" si="176"/>
        <v>0</v>
      </c>
      <c r="AC150" s="32">
        <f t="shared" si="177"/>
        <v>0</v>
      </c>
      <c r="AD150" s="32">
        <f t="shared" si="178"/>
        <v>0</v>
      </c>
      <c r="AE150" s="32">
        <f t="shared" si="179"/>
        <v>0</v>
      </c>
      <c r="AF150" s="32">
        <f t="shared" si="180"/>
        <v>0</v>
      </c>
      <c r="AG150" s="32">
        <f t="shared" si="181"/>
        <v>0</v>
      </c>
      <c r="AH150" s="32">
        <f t="shared" si="182"/>
        <v>0</v>
      </c>
      <c r="AI150" s="33">
        <f t="shared" si="183"/>
        <v>0</v>
      </c>
      <c r="AJ150" s="33">
        <f t="shared" si="184"/>
        <v>0</v>
      </c>
      <c r="AK150" s="33">
        <f t="shared" si="185"/>
        <v>0</v>
      </c>
      <c r="AL150" s="100">
        <f t="shared" si="186"/>
        <v>9921.0303499999991</v>
      </c>
      <c r="AM150" s="32">
        <f t="shared" si="187"/>
        <v>0</v>
      </c>
      <c r="AN150" s="106">
        <f t="shared" si="164"/>
        <v>9921.0303499999991</v>
      </c>
      <c r="AO150" s="83">
        <f t="shared" si="170"/>
        <v>9921.0296500000022</v>
      </c>
      <c r="AP150" s="34">
        <f t="shared" si="188"/>
        <v>50</v>
      </c>
      <c r="AQ150" s="65"/>
      <c r="AR150" s="65"/>
      <c r="AS150" s="65"/>
      <c r="AT150" s="65"/>
      <c r="AU150" s="65"/>
      <c r="AV150" s="65"/>
    </row>
    <row r="151" spans="1:48" x14ac:dyDescent="0.25">
      <c r="A151" s="24" t="s">
        <v>381</v>
      </c>
      <c r="B151" s="52" t="s">
        <v>382</v>
      </c>
      <c r="C151" s="26" t="s">
        <v>383</v>
      </c>
      <c r="D151" s="27" t="s">
        <v>80</v>
      </c>
      <c r="E151" s="28">
        <v>207.8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70"/>
      <c r="Q151" s="70"/>
      <c r="R151" s="70"/>
      <c r="S151" s="98"/>
      <c r="T151" s="30">
        <f t="shared" si="168"/>
        <v>0</v>
      </c>
      <c r="U151" s="30">
        <f t="shared" si="169"/>
        <v>0</v>
      </c>
      <c r="V151" s="85">
        <f t="shared" si="171"/>
        <v>207.8</v>
      </c>
      <c r="W151" s="31">
        <v>6.61</v>
      </c>
      <c r="X151" s="32">
        <f t="shared" si="172"/>
        <v>1373.56</v>
      </c>
      <c r="Y151" s="32">
        <f t="shared" si="173"/>
        <v>0</v>
      </c>
      <c r="Z151" s="32">
        <f t="shared" si="174"/>
        <v>0</v>
      </c>
      <c r="AA151" s="32">
        <f t="shared" si="175"/>
        <v>0</v>
      </c>
      <c r="AB151" s="32">
        <f t="shared" si="176"/>
        <v>0</v>
      </c>
      <c r="AC151" s="32">
        <f t="shared" si="177"/>
        <v>0</v>
      </c>
      <c r="AD151" s="32">
        <f t="shared" si="178"/>
        <v>0</v>
      </c>
      <c r="AE151" s="32">
        <f t="shared" si="179"/>
        <v>0</v>
      </c>
      <c r="AF151" s="32">
        <f t="shared" si="180"/>
        <v>0</v>
      </c>
      <c r="AG151" s="32">
        <f t="shared" si="181"/>
        <v>0</v>
      </c>
      <c r="AH151" s="32">
        <f t="shared" si="182"/>
        <v>0</v>
      </c>
      <c r="AI151" s="33">
        <f t="shared" si="183"/>
        <v>0</v>
      </c>
      <c r="AJ151" s="33">
        <f t="shared" si="184"/>
        <v>0</v>
      </c>
      <c r="AK151" s="33">
        <f t="shared" si="185"/>
        <v>0</v>
      </c>
      <c r="AL151" s="100">
        <f t="shared" si="186"/>
        <v>0</v>
      </c>
      <c r="AM151" s="32">
        <f t="shared" si="187"/>
        <v>0</v>
      </c>
      <c r="AN151" s="106">
        <f t="shared" si="164"/>
        <v>0</v>
      </c>
      <c r="AO151" s="83">
        <f t="shared" si="170"/>
        <v>1373.56</v>
      </c>
      <c r="AP151" s="34">
        <f t="shared" si="188"/>
        <v>0</v>
      </c>
      <c r="AQ151" s="65"/>
      <c r="AR151" s="65"/>
      <c r="AS151" s="65"/>
      <c r="AT151" s="65"/>
      <c r="AU151" s="65"/>
      <c r="AV151" s="65"/>
    </row>
    <row r="152" spans="1:48" x14ac:dyDescent="0.25">
      <c r="A152" s="24" t="s">
        <v>384</v>
      </c>
      <c r="B152" s="52" t="s">
        <v>385</v>
      </c>
      <c r="C152" s="26" t="s">
        <v>386</v>
      </c>
      <c r="D152" s="27" t="s">
        <v>80</v>
      </c>
      <c r="E152" s="28">
        <v>850.9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70"/>
      <c r="Q152" s="70"/>
      <c r="R152" s="70"/>
      <c r="S152" s="98">
        <f t="shared" ref="S152" si="189">E152/2</f>
        <v>425.45</v>
      </c>
      <c r="T152" s="30">
        <f t="shared" si="168"/>
        <v>0</v>
      </c>
      <c r="U152" s="30">
        <f t="shared" si="169"/>
        <v>425.45</v>
      </c>
      <c r="V152" s="85">
        <f t="shared" si="171"/>
        <v>425.45</v>
      </c>
      <c r="W152" s="31">
        <v>6.81</v>
      </c>
      <c r="X152" s="32">
        <f t="shared" si="172"/>
        <v>5794.63</v>
      </c>
      <c r="Y152" s="32">
        <f t="shared" si="173"/>
        <v>0</v>
      </c>
      <c r="Z152" s="32">
        <f t="shared" si="174"/>
        <v>0</v>
      </c>
      <c r="AA152" s="32">
        <f t="shared" si="175"/>
        <v>0</v>
      </c>
      <c r="AB152" s="32">
        <f t="shared" si="176"/>
        <v>0</v>
      </c>
      <c r="AC152" s="32">
        <f t="shared" si="177"/>
        <v>0</v>
      </c>
      <c r="AD152" s="32">
        <f t="shared" si="178"/>
        <v>0</v>
      </c>
      <c r="AE152" s="32">
        <f t="shared" si="179"/>
        <v>0</v>
      </c>
      <c r="AF152" s="32">
        <f t="shared" si="180"/>
        <v>0</v>
      </c>
      <c r="AG152" s="32">
        <f t="shared" si="181"/>
        <v>0</v>
      </c>
      <c r="AH152" s="32">
        <f t="shared" si="182"/>
        <v>0</v>
      </c>
      <c r="AI152" s="33">
        <f t="shared" si="183"/>
        <v>0</v>
      </c>
      <c r="AJ152" s="33">
        <f t="shared" si="184"/>
        <v>0</v>
      </c>
      <c r="AK152" s="33">
        <f t="shared" si="185"/>
        <v>0</v>
      </c>
      <c r="AL152" s="100">
        <f t="shared" si="186"/>
        <v>2897.3145</v>
      </c>
      <c r="AM152" s="32">
        <f t="shared" si="187"/>
        <v>0</v>
      </c>
      <c r="AN152" s="106">
        <f t="shared" si="164"/>
        <v>2897.3145</v>
      </c>
      <c r="AO152" s="83">
        <f t="shared" si="170"/>
        <v>2897.3155000000002</v>
      </c>
      <c r="AP152" s="34">
        <f t="shared" si="188"/>
        <v>50</v>
      </c>
      <c r="AQ152" s="65"/>
      <c r="AR152" s="65"/>
      <c r="AS152" s="65"/>
      <c r="AT152" s="65"/>
      <c r="AU152" s="65"/>
      <c r="AV152" s="65"/>
    </row>
    <row r="153" spans="1:48" x14ac:dyDescent="0.25">
      <c r="A153" s="24" t="s">
        <v>387</v>
      </c>
      <c r="B153" s="52" t="s">
        <v>388</v>
      </c>
      <c r="C153" s="26" t="s">
        <v>389</v>
      </c>
      <c r="D153" s="27" t="s">
        <v>93</v>
      </c>
      <c r="E153" s="28">
        <v>82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70"/>
      <c r="Q153" s="70"/>
      <c r="R153" s="70"/>
      <c r="S153" s="98"/>
      <c r="T153" s="30">
        <f t="shared" si="168"/>
        <v>0</v>
      </c>
      <c r="U153" s="30">
        <f t="shared" si="169"/>
        <v>0</v>
      </c>
      <c r="V153" s="85">
        <f t="shared" si="171"/>
        <v>82</v>
      </c>
      <c r="W153" s="31">
        <v>28.1</v>
      </c>
      <c r="X153" s="32">
        <f t="shared" si="172"/>
        <v>2304.1999999999998</v>
      </c>
      <c r="Y153" s="32">
        <f t="shared" si="173"/>
        <v>0</v>
      </c>
      <c r="Z153" s="32">
        <f t="shared" si="174"/>
        <v>0</v>
      </c>
      <c r="AA153" s="32">
        <f t="shared" si="175"/>
        <v>0</v>
      </c>
      <c r="AB153" s="32">
        <f t="shared" si="176"/>
        <v>0</v>
      </c>
      <c r="AC153" s="32">
        <f t="shared" si="177"/>
        <v>0</v>
      </c>
      <c r="AD153" s="32">
        <f t="shared" si="178"/>
        <v>0</v>
      </c>
      <c r="AE153" s="32">
        <f t="shared" si="179"/>
        <v>0</v>
      </c>
      <c r="AF153" s="32">
        <f t="shared" si="180"/>
        <v>0</v>
      </c>
      <c r="AG153" s="32">
        <f t="shared" si="181"/>
        <v>0</v>
      </c>
      <c r="AH153" s="32">
        <f t="shared" si="182"/>
        <v>0</v>
      </c>
      <c r="AI153" s="33">
        <f t="shared" si="183"/>
        <v>0</v>
      </c>
      <c r="AJ153" s="33">
        <f t="shared" si="184"/>
        <v>0</v>
      </c>
      <c r="AK153" s="33">
        <f t="shared" si="185"/>
        <v>0</v>
      </c>
      <c r="AL153" s="100">
        <f t="shared" si="186"/>
        <v>0</v>
      </c>
      <c r="AM153" s="32">
        <f t="shared" si="187"/>
        <v>0</v>
      </c>
      <c r="AN153" s="106">
        <f t="shared" si="164"/>
        <v>0</v>
      </c>
      <c r="AO153" s="83">
        <f t="shared" si="170"/>
        <v>2304.1999999999998</v>
      </c>
      <c r="AP153" s="34">
        <f t="shared" si="188"/>
        <v>0</v>
      </c>
      <c r="AQ153" s="65"/>
      <c r="AR153" s="65"/>
      <c r="AS153" s="65"/>
      <c r="AT153" s="65"/>
      <c r="AU153" s="65"/>
      <c r="AV153" s="65"/>
    </row>
    <row r="154" spans="1:48" x14ac:dyDescent="0.25">
      <c r="A154" s="24" t="s">
        <v>390</v>
      </c>
      <c r="B154" s="52" t="s">
        <v>391</v>
      </c>
      <c r="C154" s="26" t="s">
        <v>392</v>
      </c>
      <c r="D154" s="27" t="s">
        <v>93</v>
      </c>
      <c r="E154" s="28">
        <v>13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70"/>
      <c r="Q154" s="70"/>
      <c r="R154" s="70"/>
      <c r="S154" s="98"/>
      <c r="T154" s="30">
        <f t="shared" si="168"/>
        <v>0</v>
      </c>
      <c r="U154" s="30">
        <f t="shared" si="169"/>
        <v>0</v>
      </c>
      <c r="V154" s="85">
        <f t="shared" si="171"/>
        <v>13</v>
      </c>
      <c r="W154" s="31">
        <v>32.36</v>
      </c>
      <c r="X154" s="32">
        <f t="shared" si="172"/>
        <v>420.68</v>
      </c>
      <c r="Y154" s="32">
        <f t="shared" si="173"/>
        <v>0</v>
      </c>
      <c r="Z154" s="32">
        <f t="shared" si="174"/>
        <v>0</v>
      </c>
      <c r="AA154" s="32">
        <f t="shared" si="175"/>
        <v>0</v>
      </c>
      <c r="AB154" s="32">
        <f t="shared" si="176"/>
        <v>0</v>
      </c>
      <c r="AC154" s="32">
        <f t="shared" si="177"/>
        <v>0</v>
      </c>
      <c r="AD154" s="32">
        <f t="shared" si="178"/>
        <v>0</v>
      </c>
      <c r="AE154" s="32">
        <f t="shared" si="179"/>
        <v>0</v>
      </c>
      <c r="AF154" s="32">
        <f t="shared" si="180"/>
        <v>0</v>
      </c>
      <c r="AG154" s="32">
        <f t="shared" si="181"/>
        <v>0</v>
      </c>
      <c r="AH154" s="32">
        <f t="shared" si="182"/>
        <v>0</v>
      </c>
      <c r="AI154" s="33">
        <f t="shared" si="183"/>
        <v>0</v>
      </c>
      <c r="AJ154" s="33">
        <f t="shared" si="184"/>
        <v>0</v>
      </c>
      <c r="AK154" s="33">
        <f t="shared" si="185"/>
        <v>0</v>
      </c>
      <c r="AL154" s="100">
        <f t="shared" si="186"/>
        <v>0</v>
      </c>
      <c r="AM154" s="32">
        <f t="shared" si="187"/>
        <v>0</v>
      </c>
      <c r="AN154" s="106">
        <f t="shared" si="164"/>
        <v>0</v>
      </c>
      <c r="AO154" s="83">
        <f t="shared" si="170"/>
        <v>420.68</v>
      </c>
      <c r="AP154" s="34">
        <f t="shared" si="188"/>
        <v>0</v>
      </c>
      <c r="AQ154" s="65"/>
      <c r="AR154" s="65"/>
      <c r="AS154" s="65"/>
      <c r="AT154" s="65"/>
      <c r="AU154" s="65"/>
      <c r="AV154" s="65"/>
    </row>
    <row r="155" spans="1:48" x14ac:dyDescent="0.25">
      <c r="A155" s="24" t="s">
        <v>393</v>
      </c>
      <c r="B155" s="52" t="s">
        <v>394</v>
      </c>
      <c r="C155" s="26" t="s">
        <v>395</v>
      </c>
      <c r="D155" s="27" t="s">
        <v>93</v>
      </c>
      <c r="E155" s="28">
        <v>15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70"/>
      <c r="Q155" s="70"/>
      <c r="R155" s="70"/>
      <c r="S155" s="98"/>
      <c r="T155" s="30">
        <f t="shared" si="168"/>
        <v>0</v>
      </c>
      <c r="U155" s="30">
        <f t="shared" si="169"/>
        <v>0</v>
      </c>
      <c r="V155" s="85">
        <f t="shared" si="171"/>
        <v>15</v>
      </c>
      <c r="W155" s="31">
        <v>24.79</v>
      </c>
      <c r="X155" s="32">
        <f t="shared" si="172"/>
        <v>371.85</v>
      </c>
      <c r="Y155" s="32">
        <f t="shared" si="173"/>
        <v>0</v>
      </c>
      <c r="Z155" s="32">
        <f t="shared" si="174"/>
        <v>0</v>
      </c>
      <c r="AA155" s="32">
        <f t="shared" si="175"/>
        <v>0</v>
      </c>
      <c r="AB155" s="32">
        <f t="shared" si="176"/>
        <v>0</v>
      </c>
      <c r="AC155" s="32">
        <f t="shared" si="177"/>
        <v>0</v>
      </c>
      <c r="AD155" s="32">
        <f t="shared" si="178"/>
        <v>0</v>
      </c>
      <c r="AE155" s="32">
        <f t="shared" si="179"/>
        <v>0</v>
      </c>
      <c r="AF155" s="32">
        <f t="shared" si="180"/>
        <v>0</v>
      </c>
      <c r="AG155" s="32">
        <f t="shared" si="181"/>
        <v>0</v>
      </c>
      <c r="AH155" s="32">
        <f t="shared" si="182"/>
        <v>0</v>
      </c>
      <c r="AI155" s="33">
        <f t="shared" si="183"/>
        <v>0</v>
      </c>
      <c r="AJ155" s="33">
        <f t="shared" si="184"/>
        <v>0</v>
      </c>
      <c r="AK155" s="33">
        <f t="shared" si="185"/>
        <v>0</v>
      </c>
      <c r="AL155" s="100">
        <f t="shared" si="186"/>
        <v>0</v>
      </c>
      <c r="AM155" s="32">
        <f t="shared" si="187"/>
        <v>0</v>
      </c>
      <c r="AN155" s="106">
        <f t="shared" si="164"/>
        <v>0</v>
      </c>
      <c r="AO155" s="83">
        <f t="shared" si="170"/>
        <v>371.85</v>
      </c>
      <c r="AP155" s="34">
        <f t="shared" si="188"/>
        <v>0</v>
      </c>
      <c r="AQ155" s="65"/>
      <c r="AR155" s="65"/>
      <c r="AS155" s="65"/>
      <c r="AT155" s="65"/>
      <c r="AU155" s="65"/>
      <c r="AV155" s="65"/>
    </row>
    <row r="156" spans="1:48" x14ac:dyDescent="0.25">
      <c r="A156" s="24" t="s">
        <v>396</v>
      </c>
      <c r="B156" s="52" t="s">
        <v>397</v>
      </c>
      <c r="C156" s="26" t="s">
        <v>398</v>
      </c>
      <c r="D156" s="27" t="s">
        <v>93</v>
      </c>
      <c r="E156" s="28">
        <v>7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70"/>
      <c r="Q156" s="70"/>
      <c r="R156" s="70"/>
      <c r="S156" s="98"/>
      <c r="T156" s="30">
        <f t="shared" si="168"/>
        <v>0</v>
      </c>
      <c r="U156" s="30">
        <f t="shared" si="169"/>
        <v>0</v>
      </c>
      <c r="V156" s="85">
        <f t="shared" si="171"/>
        <v>7</v>
      </c>
      <c r="W156" s="31">
        <v>28.48</v>
      </c>
      <c r="X156" s="32">
        <f t="shared" si="172"/>
        <v>199.36</v>
      </c>
      <c r="Y156" s="32">
        <f t="shared" si="173"/>
        <v>0</v>
      </c>
      <c r="Z156" s="32">
        <f t="shared" si="174"/>
        <v>0</v>
      </c>
      <c r="AA156" s="32">
        <f t="shared" si="175"/>
        <v>0</v>
      </c>
      <c r="AB156" s="32">
        <f t="shared" si="176"/>
        <v>0</v>
      </c>
      <c r="AC156" s="32">
        <f t="shared" si="177"/>
        <v>0</v>
      </c>
      <c r="AD156" s="32">
        <f t="shared" si="178"/>
        <v>0</v>
      </c>
      <c r="AE156" s="32">
        <f t="shared" si="179"/>
        <v>0</v>
      </c>
      <c r="AF156" s="32">
        <f t="shared" si="180"/>
        <v>0</v>
      </c>
      <c r="AG156" s="32">
        <f t="shared" si="181"/>
        <v>0</v>
      </c>
      <c r="AH156" s="32">
        <f t="shared" si="182"/>
        <v>0</v>
      </c>
      <c r="AI156" s="33">
        <f t="shared" si="183"/>
        <v>0</v>
      </c>
      <c r="AJ156" s="33">
        <f t="shared" si="184"/>
        <v>0</v>
      </c>
      <c r="AK156" s="33">
        <f t="shared" si="185"/>
        <v>0</v>
      </c>
      <c r="AL156" s="100">
        <f t="shared" si="186"/>
        <v>0</v>
      </c>
      <c r="AM156" s="32">
        <f t="shared" si="187"/>
        <v>0</v>
      </c>
      <c r="AN156" s="106">
        <f t="shared" si="164"/>
        <v>0</v>
      </c>
      <c r="AO156" s="83">
        <f t="shared" si="170"/>
        <v>199.36</v>
      </c>
      <c r="AP156" s="34">
        <f t="shared" si="188"/>
        <v>0</v>
      </c>
      <c r="AQ156" s="65"/>
      <c r="AR156" s="65"/>
      <c r="AS156" s="65"/>
      <c r="AT156" s="65"/>
      <c r="AU156" s="65"/>
      <c r="AV156" s="65"/>
    </row>
    <row r="157" spans="1:48" ht="28.5" x14ac:dyDescent="0.25">
      <c r="A157" s="24" t="s">
        <v>399</v>
      </c>
      <c r="B157" s="52" t="s">
        <v>400</v>
      </c>
      <c r="C157" s="26" t="s">
        <v>401</v>
      </c>
      <c r="D157" s="27" t="s">
        <v>93</v>
      </c>
      <c r="E157" s="28">
        <v>5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70"/>
      <c r="Q157" s="70"/>
      <c r="R157" s="70"/>
      <c r="S157" s="98"/>
      <c r="T157" s="30">
        <f t="shared" si="168"/>
        <v>0</v>
      </c>
      <c r="U157" s="30">
        <f t="shared" si="169"/>
        <v>0</v>
      </c>
      <c r="V157" s="85">
        <f t="shared" si="171"/>
        <v>5</v>
      </c>
      <c r="W157" s="31">
        <v>43.55</v>
      </c>
      <c r="X157" s="32">
        <f t="shared" si="172"/>
        <v>217.75</v>
      </c>
      <c r="Y157" s="32">
        <f t="shared" si="173"/>
        <v>0</v>
      </c>
      <c r="Z157" s="32">
        <f t="shared" si="174"/>
        <v>0</v>
      </c>
      <c r="AA157" s="32">
        <f t="shared" si="175"/>
        <v>0</v>
      </c>
      <c r="AB157" s="32">
        <f t="shared" si="176"/>
        <v>0</v>
      </c>
      <c r="AC157" s="32">
        <f t="shared" si="177"/>
        <v>0</v>
      </c>
      <c r="AD157" s="32">
        <f t="shared" si="178"/>
        <v>0</v>
      </c>
      <c r="AE157" s="32">
        <f t="shared" si="179"/>
        <v>0</v>
      </c>
      <c r="AF157" s="32">
        <f t="shared" si="180"/>
        <v>0</v>
      </c>
      <c r="AG157" s="32">
        <f t="shared" si="181"/>
        <v>0</v>
      </c>
      <c r="AH157" s="32">
        <f t="shared" si="182"/>
        <v>0</v>
      </c>
      <c r="AI157" s="33">
        <f t="shared" si="183"/>
        <v>0</v>
      </c>
      <c r="AJ157" s="33">
        <f t="shared" si="184"/>
        <v>0</v>
      </c>
      <c r="AK157" s="33">
        <f t="shared" si="185"/>
        <v>0</v>
      </c>
      <c r="AL157" s="100">
        <f t="shared" si="186"/>
        <v>0</v>
      </c>
      <c r="AM157" s="32">
        <f t="shared" si="187"/>
        <v>0</v>
      </c>
      <c r="AN157" s="106">
        <f t="shared" si="164"/>
        <v>0</v>
      </c>
      <c r="AO157" s="83">
        <f t="shared" si="170"/>
        <v>217.75</v>
      </c>
      <c r="AP157" s="34">
        <f t="shared" si="188"/>
        <v>0</v>
      </c>
      <c r="AQ157" s="65"/>
      <c r="AR157" s="65"/>
      <c r="AS157" s="65"/>
      <c r="AT157" s="65"/>
      <c r="AU157" s="65"/>
      <c r="AV157" s="65"/>
    </row>
    <row r="158" spans="1:48" x14ac:dyDescent="0.25">
      <c r="A158" s="24" t="s">
        <v>402</v>
      </c>
      <c r="B158" s="52" t="s">
        <v>403</v>
      </c>
      <c r="C158" s="26" t="s">
        <v>404</v>
      </c>
      <c r="D158" s="27" t="s">
        <v>93</v>
      </c>
      <c r="E158" s="28">
        <v>6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70"/>
      <c r="Q158" s="70"/>
      <c r="R158" s="70"/>
      <c r="S158" s="98"/>
      <c r="T158" s="30">
        <f t="shared" si="168"/>
        <v>0</v>
      </c>
      <c r="U158" s="30">
        <f t="shared" si="169"/>
        <v>0</v>
      </c>
      <c r="V158" s="85">
        <f t="shared" si="171"/>
        <v>6</v>
      </c>
      <c r="W158" s="31">
        <v>41.42</v>
      </c>
      <c r="X158" s="32">
        <f t="shared" si="172"/>
        <v>248.52</v>
      </c>
      <c r="Y158" s="32">
        <f t="shared" si="173"/>
        <v>0</v>
      </c>
      <c r="Z158" s="32">
        <f t="shared" si="174"/>
        <v>0</v>
      </c>
      <c r="AA158" s="32">
        <f t="shared" si="175"/>
        <v>0</v>
      </c>
      <c r="AB158" s="32">
        <f t="shared" si="176"/>
        <v>0</v>
      </c>
      <c r="AC158" s="32">
        <f t="shared" si="177"/>
        <v>0</v>
      </c>
      <c r="AD158" s="32">
        <f t="shared" si="178"/>
        <v>0</v>
      </c>
      <c r="AE158" s="32">
        <f t="shared" si="179"/>
        <v>0</v>
      </c>
      <c r="AF158" s="32">
        <f t="shared" si="180"/>
        <v>0</v>
      </c>
      <c r="AG158" s="32">
        <f t="shared" si="181"/>
        <v>0</v>
      </c>
      <c r="AH158" s="32">
        <f t="shared" si="182"/>
        <v>0</v>
      </c>
      <c r="AI158" s="33">
        <f t="shared" si="183"/>
        <v>0</v>
      </c>
      <c r="AJ158" s="33">
        <f t="shared" si="184"/>
        <v>0</v>
      </c>
      <c r="AK158" s="33">
        <f t="shared" si="185"/>
        <v>0</v>
      </c>
      <c r="AL158" s="100">
        <f t="shared" si="186"/>
        <v>0</v>
      </c>
      <c r="AM158" s="32">
        <f t="shared" si="187"/>
        <v>0</v>
      </c>
      <c r="AN158" s="106">
        <f t="shared" si="164"/>
        <v>0</v>
      </c>
      <c r="AO158" s="83">
        <f t="shared" si="170"/>
        <v>248.52</v>
      </c>
      <c r="AP158" s="34">
        <f t="shared" si="188"/>
        <v>0</v>
      </c>
      <c r="AQ158" s="65"/>
      <c r="AR158" s="65"/>
      <c r="AS158" s="65"/>
      <c r="AT158" s="65"/>
      <c r="AU158" s="65"/>
      <c r="AV158" s="65"/>
    </row>
    <row r="159" spans="1:48" x14ac:dyDescent="0.25">
      <c r="A159" s="24" t="s">
        <v>405</v>
      </c>
      <c r="B159" s="52" t="s">
        <v>406</v>
      </c>
      <c r="C159" s="26" t="s">
        <v>407</v>
      </c>
      <c r="D159" s="27" t="s">
        <v>93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70"/>
      <c r="Q159" s="70"/>
      <c r="R159" s="70"/>
      <c r="S159" s="98"/>
      <c r="T159" s="30">
        <f t="shared" si="168"/>
        <v>0</v>
      </c>
      <c r="U159" s="30">
        <f t="shared" si="169"/>
        <v>0</v>
      </c>
      <c r="V159" s="85">
        <f t="shared" si="171"/>
        <v>2</v>
      </c>
      <c r="W159" s="31">
        <v>57.91</v>
      </c>
      <c r="X159" s="32">
        <f t="shared" si="172"/>
        <v>115.82</v>
      </c>
      <c r="Y159" s="32">
        <f t="shared" si="173"/>
        <v>0</v>
      </c>
      <c r="Z159" s="32">
        <f t="shared" si="174"/>
        <v>0</v>
      </c>
      <c r="AA159" s="32">
        <f t="shared" si="175"/>
        <v>0</v>
      </c>
      <c r="AB159" s="32">
        <f t="shared" si="176"/>
        <v>0</v>
      </c>
      <c r="AC159" s="32">
        <f t="shared" si="177"/>
        <v>0</v>
      </c>
      <c r="AD159" s="32">
        <f t="shared" si="178"/>
        <v>0</v>
      </c>
      <c r="AE159" s="32">
        <f t="shared" si="179"/>
        <v>0</v>
      </c>
      <c r="AF159" s="32">
        <f t="shared" si="180"/>
        <v>0</v>
      </c>
      <c r="AG159" s="32">
        <f t="shared" si="181"/>
        <v>0</v>
      </c>
      <c r="AH159" s="32">
        <f t="shared" si="182"/>
        <v>0</v>
      </c>
      <c r="AI159" s="33">
        <f t="shared" si="183"/>
        <v>0</v>
      </c>
      <c r="AJ159" s="33">
        <f t="shared" si="184"/>
        <v>0</v>
      </c>
      <c r="AK159" s="33">
        <f t="shared" si="185"/>
        <v>0</v>
      </c>
      <c r="AL159" s="100">
        <f t="shared" si="186"/>
        <v>0</v>
      </c>
      <c r="AM159" s="32">
        <f t="shared" si="187"/>
        <v>0</v>
      </c>
      <c r="AN159" s="106">
        <f t="shared" si="164"/>
        <v>0</v>
      </c>
      <c r="AO159" s="83">
        <f t="shared" si="170"/>
        <v>115.82</v>
      </c>
      <c r="AP159" s="34">
        <f t="shared" si="188"/>
        <v>0</v>
      </c>
      <c r="AQ159" s="65"/>
      <c r="AR159" s="65"/>
      <c r="AS159" s="65"/>
      <c r="AT159" s="65"/>
      <c r="AU159" s="65"/>
      <c r="AV159" s="65"/>
    </row>
    <row r="160" spans="1:48" x14ac:dyDescent="0.25">
      <c r="A160" s="24" t="s">
        <v>408</v>
      </c>
      <c r="B160" s="52" t="s">
        <v>409</v>
      </c>
      <c r="C160" s="26" t="s">
        <v>410</v>
      </c>
      <c r="D160" s="27" t="s">
        <v>93</v>
      </c>
      <c r="E160" s="28">
        <v>1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70"/>
      <c r="Q160" s="70"/>
      <c r="R160" s="70"/>
      <c r="S160" s="98"/>
      <c r="T160" s="30">
        <f t="shared" si="168"/>
        <v>0</v>
      </c>
      <c r="U160" s="30">
        <f t="shared" si="169"/>
        <v>0</v>
      </c>
      <c r="V160" s="85">
        <f t="shared" si="171"/>
        <v>1</v>
      </c>
      <c r="W160" s="31">
        <v>36.69</v>
      </c>
      <c r="X160" s="32">
        <f t="shared" si="172"/>
        <v>36.69</v>
      </c>
      <c r="Y160" s="32">
        <f t="shared" si="173"/>
        <v>0</v>
      </c>
      <c r="Z160" s="32">
        <f t="shared" si="174"/>
        <v>0</v>
      </c>
      <c r="AA160" s="32">
        <f t="shared" si="175"/>
        <v>0</v>
      </c>
      <c r="AB160" s="32">
        <f t="shared" si="176"/>
        <v>0</v>
      </c>
      <c r="AC160" s="32">
        <f t="shared" si="177"/>
        <v>0</v>
      </c>
      <c r="AD160" s="32">
        <f t="shared" si="178"/>
        <v>0</v>
      </c>
      <c r="AE160" s="32">
        <f t="shared" si="179"/>
        <v>0</v>
      </c>
      <c r="AF160" s="32">
        <f t="shared" si="180"/>
        <v>0</v>
      </c>
      <c r="AG160" s="32">
        <f t="shared" si="181"/>
        <v>0</v>
      </c>
      <c r="AH160" s="32">
        <f t="shared" si="182"/>
        <v>0</v>
      </c>
      <c r="AI160" s="33">
        <f t="shared" si="183"/>
        <v>0</v>
      </c>
      <c r="AJ160" s="33">
        <f t="shared" si="184"/>
        <v>0</v>
      </c>
      <c r="AK160" s="33">
        <f t="shared" si="185"/>
        <v>0</v>
      </c>
      <c r="AL160" s="100">
        <f t="shared" si="186"/>
        <v>0</v>
      </c>
      <c r="AM160" s="32">
        <f t="shared" si="187"/>
        <v>0</v>
      </c>
      <c r="AN160" s="106">
        <f t="shared" si="164"/>
        <v>0</v>
      </c>
      <c r="AO160" s="83">
        <f t="shared" si="170"/>
        <v>36.69</v>
      </c>
      <c r="AP160" s="34">
        <f t="shared" si="188"/>
        <v>0</v>
      </c>
      <c r="AQ160" s="65"/>
      <c r="AR160" s="65"/>
      <c r="AS160" s="65"/>
      <c r="AT160" s="65"/>
      <c r="AU160" s="65"/>
      <c r="AV160" s="65"/>
    </row>
    <row r="161" spans="1:48" x14ac:dyDescent="0.25">
      <c r="A161" s="24" t="s">
        <v>411</v>
      </c>
      <c r="B161" s="52" t="s">
        <v>412</v>
      </c>
      <c r="C161" s="26" t="s">
        <v>413</v>
      </c>
      <c r="D161" s="27" t="s">
        <v>93</v>
      </c>
      <c r="E161" s="28">
        <v>5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70"/>
      <c r="Q161" s="70"/>
      <c r="R161" s="70"/>
      <c r="S161" s="98"/>
      <c r="T161" s="30">
        <f t="shared" si="168"/>
        <v>0</v>
      </c>
      <c r="U161" s="30">
        <f t="shared" si="169"/>
        <v>0</v>
      </c>
      <c r="V161" s="85">
        <f t="shared" si="171"/>
        <v>5</v>
      </c>
      <c r="W161" s="31">
        <v>36.61</v>
      </c>
      <c r="X161" s="32">
        <f t="shared" si="172"/>
        <v>183.05</v>
      </c>
      <c r="Y161" s="32">
        <f t="shared" si="173"/>
        <v>0</v>
      </c>
      <c r="Z161" s="32">
        <f t="shared" si="174"/>
        <v>0</v>
      </c>
      <c r="AA161" s="32">
        <f t="shared" si="175"/>
        <v>0</v>
      </c>
      <c r="AB161" s="32">
        <f t="shared" si="176"/>
        <v>0</v>
      </c>
      <c r="AC161" s="32">
        <f t="shared" si="177"/>
        <v>0</v>
      </c>
      <c r="AD161" s="32">
        <f t="shared" si="178"/>
        <v>0</v>
      </c>
      <c r="AE161" s="32">
        <f t="shared" si="179"/>
        <v>0</v>
      </c>
      <c r="AF161" s="32">
        <f t="shared" si="180"/>
        <v>0</v>
      </c>
      <c r="AG161" s="32">
        <f t="shared" si="181"/>
        <v>0</v>
      </c>
      <c r="AH161" s="32">
        <f t="shared" si="182"/>
        <v>0</v>
      </c>
      <c r="AI161" s="33">
        <f t="shared" si="183"/>
        <v>0</v>
      </c>
      <c r="AJ161" s="33">
        <f t="shared" si="184"/>
        <v>0</v>
      </c>
      <c r="AK161" s="33">
        <f t="shared" si="185"/>
        <v>0</v>
      </c>
      <c r="AL161" s="100">
        <f t="shared" si="186"/>
        <v>0</v>
      </c>
      <c r="AM161" s="32">
        <f t="shared" si="187"/>
        <v>0</v>
      </c>
      <c r="AN161" s="106">
        <f t="shared" si="164"/>
        <v>0</v>
      </c>
      <c r="AO161" s="83">
        <f t="shared" si="170"/>
        <v>183.05</v>
      </c>
      <c r="AP161" s="34">
        <f t="shared" si="188"/>
        <v>0</v>
      </c>
      <c r="AQ161" s="65"/>
      <c r="AR161" s="65"/>
      <c r="AS161" s="65"/>
      <c r="AT161" s="65"/>
      <c r="AU161" s="65"/>
      <c r="AV161" s="65"/>
    </row>
    <row r="162" spans="1:48" ht="28.5" x14ac:dyDescent="0.25">
      <c r="A162" s="24" t="s">
        <v>414</v>
      </c>
      <c r="B162" s="52" t="s">
        <v>415</v>
      </c>
      <c r="C162" s="26" t="s">
        <v>416</v>
      </c>
      <c r="D162" s="27" t="s">
        <v>93</v>
      </c>
      <c r="E162" s="28">
        <v>2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70"/>
      <c r="Q162" s="70"/>
      <c r="R162" s="70"/>
      <c r="S162" s="98"/>
      <c r="T162" s="30">
        <f t="shared" si="168"/>
        <v>0</v>
      </c>
      <c r="U162" s="30">
        <f t="shared" si="169"/>
        <v>0</v>
      </c>
      <c r="V162" s="85">
        <f t="shared" si="171"/>
        <v>2</v>
      </c>
      <c r="W162" s="31">
        <v>1318.14</v>
      </c>
      <c r="X162" s="32">
        <f t="shared" si="172"/>
        <v>2636.28</v>
      </c>
      <c r="Y162" s="32">
        <f t="shared" si="173"/>
        <v>0</v>
      </c>
      <c r="Z162" s="32">
        <f t="shared" si="174"/>
        <v>0</v>
      </c>
      <c r="AA162" s="32">
        <f t="shared" si="175"/>
        <v>0</v>
      </c>
      <c r="AB162" s="32">
        <f t="shared" si="176"/>
        <v>0</v>
      </c>
      <c r="AC162" s="32">
        <f t="shared" si="177"/>
        <v>0</v>
      </c>
      <c r="AD162" s="32">
        <f t="shared" si="178"/>
        <v>0</v>
      </c>
      <c r="AE162" s="32">
        <f t="shared" si="179"/>
        <v>0</v>
      </c>
      <c r="AF162" s="32">
        <f t="shared" si="180"/>
        <v>0</v>
      </c>
      <c r="AG162" s="32">
        <f t="shared" si="181"/>
        <v>0</v>
      </c>
      <c r="AH162" s="32">
        <f t="shared" si="182"/>
        <v>0</v>
      </c>
      <c r="AI162" s="33">
        <f t="shared" si="183"/>
        <v>0</v>
      </c>
      <c r="AJ162" s="33">
        <f t="shared" si="184"/>
        <v>0</v>
      </c>
      <c r="AK162" s="33">
        <f t="shared" si="185"/>
        <v>0</v>
      </c>
      <c r="AL162" s="100">
        <f t="shared" si="186"/>
        <v>0</v>
      </c>
      <c r="AM162" s="32">
        <f t="shared" si="187"/>
        <v>0</v>
      </c>
      <c r="AN162" s="106">
        <f t="shared" si="164"/>
        <v>0</v>
      </c>
      <c r="AO162" s="83">
        <f t="shared" si="170"/>
        <v>2636.28</v>
      </c>
      <c r="AP162" s="34">
        <f t="shared" si="188"/>
        <v>0</v>
      </c>
      <c r="AQ162" s="65"/>
      <c r="AR162" s="65"/>
      <c r="AS162" s="65"/>
      <c r="AT162" s="65"/>
      <c r="AU162" s="65"/>
      <c r="AV162" s="65"/>
    </row>
    <row r="163" spans="1:48" x14ac:dyDescent="0.25">
      <c r="A163" s="24" t="s">
        <v>417</v>
      </c>
      <c r="B163" s="52" t="s">
        <v>418</v>
      </c>
      <c r="C163" s="26" t="s">
        <v>419</v>
      </c>
      <c r="D163" s="27" t="s">
        <v>93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70"/>
      <c r="Q163" s="70"/>
      <c r="R163" s="70"/>
      <c r="S163" s="98"/>
      <c r="T163" s="30">
        <f t="shared" si="168"/>
        <v>0</v>
      </c>
      <c r="U163" s="30">
        <f t="shared" si="169"/>
        <v>0</v>
      </c>
      <c r="V163" s="85">
        <f t="shared" si="171"/>
        <v>2</v>
      </c>
      <c r="W163" s="31">
        <v>162.56</v>
      </c>
      <c r="X163" s="32">
        <f t="shared" si="172"/>
        <v>325.12</v>
      </c>
      <c r="Y163" s="32">
        <f t="shared" si="173"/>
        <v>0</v>
      </c>
      <c r="Z163" s="32">
        <f t="shared" si="174"/>
        <v>0</v>
      </c>
      <c r="AA163" s="32">
        <f t="shared" si="175"/>
        <v>0</v>
      </c>
      <c r="AB163" s="32">
        <f t="shared" si="176"/>
        <v>0</v>
      </c>
      <c r="AC163" s="32">
        <f t="shared" si="177"/>
        <v>0</v>
      </c>
      <c r="AD163" s="32">
        <f t="shared" si="178"/>
        <v>0</v>
      </c>
      <c r="AE163" s="32">
        <f t="shared" si="179"/>
        <v>0</v>
      </c>
      <c r="AF163" s="32">
        <f t="shared" si="180"/>
        <v>0</v>
      </c>
      <c r="AG163" s="32">
        <f t="shared" si="181"/>
        <v>0</v>
      </c>
      <c r="AH163" s="32">
        <f t="shared" si="182"/>
        <v>0</v>
      </c>
      <c r="AI163" s="33">
        <f t="shared" si="183"/>
        <v>0</v>
      </c>
      <c r="AJ163" s="33">
        <f t="shared" si="184"/>
        <v>0</v>
      </c>
      <c r="AK163" s="33">
        <f t="shared" si="185"/>
        <v>0</v>
      </c>
      <c r="AL163" s="100">
        <f t="shared" si="186"/>
        <v>0</v>
      </c>
      <c r="AM163" s="32">
        <f t="shared" si="187"/>
        <v>0</v>
      </c>
      <c r="AN163" s="106">
        <f t="shared" si="164"/>
        <v>0</v>
      </c>
      <c r="AO163" s="83">
        <f t="shared" si="170"/>
        <v>325.12</v>
      </c>
      <c r="AP163" s="34">
        <f t="shared" si="188"/>
        <v>0</v>
      </c>
      <c r="AQ163" s="65"/>
      <c r="AR163" s="65"/>
      <c r="AS163" s="65"/>
      <c r="AT163" s="65"/>
      <c r="AU163" s="65"/>
      <c r="AV163" s="65"/>
    </row>
    <row r="164" spans="1:48" x14ac:dyDescent="0.25">
      <c r="A164" s="24" t="s">
        <v>420</v>
      </c>
      <c r="B164" s="52" t="s">
        <v>421</v>
      </c>
      <c r="C164" s="26" t="s">
        <v>422</v>
      </c>
      <c r="D164" s="27" t="s">
        <v>93</v>
      </c>
      <c r="E164" s="28">
        <v>2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70"/>
      <c r="Q164" s="70"/>
      <c r="R164" s="70"/>
      <c r="S164" s="98"/>
      <c r="T164" s="30">
        <f t="shared" si="168"/>
        <v>0</v>
      </c>
      <c r="U164" s="30">
        <f t="shared" si="169"/>
        <v>0</v>
      </c>
      <c r="V164" s="85">
        <f t="shared" si="171"/>
        <v>2</v>
      </c>
      <c r="W164" s="31">
        <v>374.39</v>
      </c>
      <c r="X164" s="32">
        <f t="shared" si="172"/>
        <v>748.78</v>
      </c>
      <c r="Y164" s="32">
        <f t="shared" si="173"/>
        <v>0</v>
      </c>
      <c r="Z164" s="32">
        <f t="shared" si="174"/>
        <v>0</v>
      </c>
      <c r="AA164" s="32">
        <f t="shared" si="175"/>
        <v>0</v>
      </c>
      <c r="AB164" s="32">
        <f t="shared" si="176"/>
        <v>0</v>
      </c>
      <c r="AC164" s="32">
        <f t="shared" si="177"/>
        <v>0</v>
      </c>
      <c r="AD164" s="32">
        <f t="shared" si="178"/>
        <v>0</v>
      </c>
      <c r="AE164" s="32">
        <f t="shared" si="179"/>
        <v>0</v>
      </c>
      <c r="AF164" s="32">
        <f t="shared" si="180"/>
        <v>0</v>
      </c>
      <c r="AG164" s="32">
        <f t="shared" si="181"/>
        <v>0</v>
      </c>
      <c r="AH164" s="32">
        <f t="shared" si="182"/>
        <v>0</v>
      </c>
      <c r="AI164" s="33">
        <f t="shared" si="183"/>
        <v>0</v>
      </c>
      <c r="AJ164" s="33">
        <f t="shared" si="184"/>
        <v>0</v>
      </c>
      <c r="AK164" s="33">
        <f t="shared" si="185"/>
        <v>0</v>
      </c>
      <c r="AL164" s="100">
        <f t="shared" si="186"/>
        <v>0</v>
      </c>
      <c r="AM164" s="32">
        <f t="shared" si="187"/>
        <v>0</v>
      </c>
      <c r="AN164" s="106">
        <f t="shared" si="164"/>
        <v>0</v>
      </c>
      <c r="AO164" s="83">
        <f t="shared" si="170"/>
        <v>748.78</v>
      </c>
      <c r="AP164" s="34">
        <f t="shared" si="188"/>
        <v>0</v>
      </c>
      <c r="AQ164" s="65"/>
      <c r="AR164" s="65"/>
      <c r="AS164" s="65"/>
      <c r="AT164" s="65"/>
      <c r="AU164" s="65"/>
      <c r="AV164" s="65"/>
    </row>
    <row r="165" spans="1:48" ht="28.5" x14ac:dyDescent="0.25">
      <c r="A165" s="24" t="s">
        <v>423</v>
      </c>
      <c r="B165" s="52" t="s">
        <v>424</v>
      </c>
      <c r="C165" s="26" t="s">
        <v>425</v>
      </c>
      <c r="D165" s="27" t="s">
        <v>93</v>
      </c>
      <c r="E165" s="28">
        <v>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70"/>
      <c r="Q165" s="70"/>
      <c r="R165" s="70"/>
      <c r="S165" s="98"/>
      <c r="T165" s="30">
        <f t="shared" si="168"/>
        <v>0</v>
      </c>
      <c r="U165" s="30">
        <f t="shared" si="169"/>
        <v>0</v>
      </c>
      <c r="V165" s="85">
        <f t="shared" si="171"/>
        <v>8</v>
      </c>
      <c r="W165" s="31">
        <v>19.440000000000001</v>
      </c>
      <c r="X165" s="32">
        <f t="shared" si="172"/>
        <v>155.52000000000001</v>
      </c>
      <c r="Y165" s="32">
        <f t="shared" si="173"/>
        <v>0</v>
      </c>
      <c r="Z165" s="32">
        <f t="shared" si="174"/>
        <v>0</v>
      </c>
      <c r="AA165" s="32">
        <f t="shared" si="175"/>
        <v>0</v>
      </c>
      <c r="AB165" s="32">
        <f t="shared" si="176"/>
        <v>0</v>
      </c>
      <c r="AC165" s="32">
        <f t="shared" si="177"/>
        <v>0</v>
      </c>
      <c r="AD165" s="32">
        <f t="shared" si="178"/>
        <v>0</v>
      </c>
      <c r="AE165" s="32">
        <f t="shared" si="179"/>
        <v>0</v>
      </c>
      <c r="AF165" s="32">
        <f t="shared" si="180"/>
        <v>0</v>
      </c>
      <c r="AG165" s="32">
        <f t="shared" si="181"/>
        <v>0</v>
      </c>
      <c r="AH165" s="32">
        <f t="shared" si="182"/>
        <v>0</v>
      </c>
      <c r="AI165" s="33">
        <f t="shared" si="183"/>
        <v>0</v>
      </c>
      <c r="AJ165" s="33">
        <f t="shared" si="184"/>
        <v>0</v>
      </c>
      <c r="AK165" s="33">
        <f t="shared" si="185"/>
        <v>0</v>
      </c>
      <c r="AL165" s="100">
        <f t="shared" si="186"/>
        <v>0</v>
      </c>
      <c r="AM165" s="32">
        <f t="shared" si="187"/>
        <v>0</v>
      </c>
      <c r="AN165" s="106">
        <f t="shared" si="164"/>
        <v>0</v>
      </c>
      <c r="AO165" s="83">
        <f t="shared" si="170"/>
        <v>155.52000000000001</v>
      </c>
      <c r="AP165" s="34">
        <f t="shared" si="188"/>
        <v>0</v>
      </c>
      <c r="AQ165" s="65"/>
      <c r="AR165" s="65"/>
      <c r="AS165" s="65"/>
      <c r="AT165" s="65"/>
      <c r="AU165" s="65"/>
      <c r="AV165" s="65"/>
    </row>
    <row r="166" spans="1:48" ht="28.5" x14ac:dyDescent="0.25">
      <c r="A166" s="24" t="s">
        <v>426</v>
      </c>
      <c r="B166" s="52" t="s">
        <v>427</v>
      </c>
      <c r="C166" s="26" t="s">
        <v>428</v>
      </c>
      <c r="D166" s="27" t="s">
        <v>93</v>
      </c>
      <c r="E166" s="28">
        <v>8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70"/>
      <c r="Q166" s="70"/>
      <c r="R166" s="70"/>
      <c r="S166" s="98"/>
      <c r="T166" s="30">
        <f t="shared" si="168"/>
        <v>0</v>
      </c>
      <c r="U166" s="30">
        <f t="shared" si="169"/>
        <v>0</v>
      </c>
      <c r="V166" s="85">
        <f t="shared" si="171"/>
        <v>8</v>
      </c>
      <c r="W166" s="31">
        <v>19.440000000000001</v>
      </c>
      <c r="X166" s="32">
        <f t="shared" si="172"/>
        <v>155.52000000000001</v>
      </c>
      <c r="Y166" s="32">
        <f t="shared" si="173"/>
        <v>0</v>
      </c>
      <c r="Z166" s="32">
        <f t="shared" si="174"/>
        <v>0</v>
      </c>
      <c r="AA166" s="32">
        <f t="shared" si="175"/>
        <v>0</v>
      </c>
      <c r="AB166" s="32">
        <f t="shared" si="176"/>
        <v>0</v>
      </c>
      <c r="AC166" s="32">
        <f t="shared" si="177"/>
        <v>0</v>
      </c>
      <c r="AD166" s="32">
        <f t="shared" si="178"/>
        <v>0</v>
      </c>
      <c r="AE166" s="32">
        <f t="shared" si="179"/>
        <v>0</v>
      </c>
      <c r="AF166" s="32">
        <f t="shared" si="180"/>
        <v>0</v>
      </c>
      <c r="AG166" s="32">
        <f t="shared" si="181"/>
        <v>0</v>
      </c>
      <c r="AH166" s="32">
        <f t="shared" si="182"/>
        <v>0</v>
      </c>
      <c r="AI166" s="33">
        <f t="shared" si="183"/>
        <v>0</v>
      </c>
      <c r="AJ166" s="33">
        <f t="shared" si="184"/>
        <v>0</v>
      </c>
      <c r="AK166" s="33">
        <f t="shared" si="185"/>
        <v>0</v>
      </c>
      <c r="AL166" s="100">
        <f t="shared" si="186"/>
        <v>0</v>
      </c>
      <c r="AM166" s="32">
        <f t="shared" si="187"/>
        <v>0</v>
      </c>
      <c r="AN166" s="106">
        <f t="shared" si="164"/>
        <v>0</v>
      </c>
      <c r="AO166" s="83">
        <f t="shared" si="170"/>
        <v>155.52000000000001</v>
      </c>
      <c r="AP166" s="34">
        <f t="shared" si="188"/>
        <v>0</v>
      </c>
      <c r="AQ166" s="65"/>
      <c r="AR166" s="65"/>
      <c r="AS166" s="65"/>
      <c r="AT166" s="65"/>
      <c r="AU166" s="65"/>
      <c r="AV166" s="65"/>
    </row>
    <row r="167" spans="1:48" ht="28.5" x14ac:dyDescent="0.25">
      <c r="A167" s="24" t="s">
        <v>429</v>
      </c>
      <c r="B167" s="52" t="s">
        <v>430</v>
      </c>
      <c r="C167" s="26" t="s">
        <v>431</v>
      </c>
      <c r="D167" s="27" t="s">
        <v>93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70"/>
      <c r="Q167" s="70"/>
      <c r="R167" s="70"/>
      <c r="S167" s="98"/>
      <c r="T167" s="30">
        <f t="shared" si="168"/>
        <v>0</v>
      </c>
      <c r="U167" s="30">
        <f t="shared" si="169"/>
        <v>0</v>
      </c>
      <c r="V167" s="85">
        <f t="shared" si="171"/>
        <v>2</v>
      </c>
      <c r="W167" s="31">
        <v>19.440000000000001</v>
      </c>
      <c r="X167" s="32">
        <f t="shared" si="172"/>
        <v>38.880000000000003</v>
      </c>
      <c r="Y167" s="32">
        <f t="shared" si="173"/>
        <v>0</v>
      </c>
      <c r="Z167" s="32">
        <f t="shared" si="174"/>
        <v>0</v>
      </c>
      <c r="AA167" s="32">
        <f t="shared" si="175"/>
        <v>0</v>
      </c>
      <c r="AB167" s="32">
        <f t="shared" si="176"/>
        <v>0</v>
      </c>
      <c r="AC167" s="32">
        <f t="shared" si="177"/>
        <v>0</v>
      </c>
      <c r="AD167" s="32">
        <f t="shared" si="178"/>
        <v>0</v>
      </c>
      <c r="AE167" s="32">
        <f t="shared" si="179"/>
        <v>0</v>
      </c>
      <c r="AF167" s="32">
        <f t="shared" si="180"/>
        <v>0</v>
      </c>
      <c r="AG167" s="32">
        <f t="shared" si="181"/>
        <v>0</v>
      </c>
      <c r="AH167" s="32">
        <f t="shared" si="182"/>
        <v>0</v>
      </c>
      <c r="AI167" s="33">
        <f t="shared" si="183"/>
        <v>0</v>
      </c>
      <c r="AJ167" s="33">
        <f t="shared" si="184"/>
        <v>0</v>
      </c>
      <c r="AK167" s="33">
        <f t="shared" si="185"/>
        <v>0</v>
      </c>
      <c r="AL167" s="100">
        <f t="shared" si="186"/>
        <v>0</v>
      </c>
      <c r="AM167" s="32">
        <f t="shared" si="187"/>
        <v>0</v>
      </c>
      <c r="AN167" s="106">
        <f t="shared" si="164"/>
        <v>0</v>
      </c>
      <c r="AO167" s="83">
        <f t="shared" si="170"/>
        <v>38.880000000000003</v>
      </c>
      <c r="AP167" s="34">
        <f t="shared" si="188"/>
        <v>0</v>
      </c>
      <c r="AQ167" s="65"/>
      <c r="AR167" s="65"/>
      <c r="AS167" s="65"/>
      <c r="AT167" s="65"/>
      <c r="AU167" s="65"/>
      <c r="AV167" s="65"/>
    </row>
    <row r="168" spans="1:48" ht="28.5" x14ac:dyDescent="0.25">
      <c r="A168" s="24" t="s">
        <v>432</v>
      </c>
      <c r="B168" s="52" t="s">
        <v>433</v>
      </c>
      <c r="C168" s="26" t="s">
        <v>434</v>
      </c>
      <c r="D168" s="27" t="s">
        <v>93</v>
      </c>
      <c r="E168" s="28">
        <v>1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70"/>
      <c r="Q168" s="70"/>
      <c r="R168" s="70"/>
      <c r="S168" s="98"/>
      <c r="T168" s="30">
        <f t="shared" si="168"/>
        <v>0</v>
      </c>
      <c r="U168" s="30">
        <f t="shared" si="169"/>
        <v>0</v>
      </c>
      <c r="V168" s="85">
        <f t="shared" si="171"/>
        <v>1</v>
      </c>
      <c r="W168" s="31">
        <v>19.440000000000001</v>
      </c>
      <c r="X168" s="32">
        <f t="shared" si="172"/>
        <v>19.440000000000001</v>
      </c>
      <c r="Y168" s="32">
        <f t="shared" si="173"/>
        <v>0</v>
      </c>
      <c r="Z168" s="32">
        <f t="shared" si="174"/>
        <v>0</v>
      </c>
      <c r="AA168" s="32">
        <f t="shared" si="175"/>
        <v>0</v>
      </c>
      <c r="AB168" s="32">
        <f t="shared" si="176"/>
        <v>0</v>
      </c>
      <c r="AC168" s="32">
        <f t="shared" si="177"/>
        <v>0</v>
      </c>
      <c r="AD168" s="32">
        <f t="shared" si="178"/>
        <v>0</v>
      </c>
      <c r="AE168" s="32">
        <f t="shared" si="179"/>
        <v>0</v>
      </c>
      <c r="AF168" s="32">
        <f t="shared" si="180"/>
        <v>0</v>
      </c>
      <c r="AG168" s="32">
        <f t="shared" si="181"/>
        <v>0</v>
      </c>
      <c r="AH168" s="32">
        <f t="shared" si="182"/>
        <v>0</v>
      </c>
      <c r="AI168" s="33">
        <f t="shared" si="183"/>
        <v>0</v>
      </c>
      <c r="AJ168" s="33">
        <f t="shared" si="184"/>
        <v>0</v>
      </c>
      <c r="AK168" s="33">
        <f t="shared" si="185"/>
        <v>0</v>
      </c>
      <c r="AL168" s="100">
        <f t="shared" si="186"/>
        <v>0</v>
      </c>
      <c r="AM168" s="32">
        <f t="shared" si="187"/>
        <v>0</v>
      </c>
      <c r="AN168" s="106">
        <f t="shared" si="164"/>
        <v>0</v>
      </c>
      <c r="AO168" s="83">
        <f t="shared" si="170"/>
        <v>19.440000000000001</v>
      </c>
      <c r="AP168" s="34">
        <f t="shared" si="188"/>
        <v>0</v>
      </c>
      <c r="AQ168" s="65"/>
      <c r="AR168" s="65"/>
      <c r="AS168" s="65"/>
      <c r="AT168" s="65"/>
      <c r="AU168" s="65"/>
      <c r="AV168" s="65"/>
    </row>
    <row r="169" spans="1:48" ht="28.5" x14ac:dyDescent="0.25">
      <c r="A169" s="24" t="s">
        <v>435</v>
      </c>
      <c r="B169" s="52" t="s">
        <v>436</v>
      </c>
      <c r="C169" s="26" t="s">
        <v>437</v>
      </c>
      <c r="D169" s="27" t="s">
        <v>93</v>
      </c>
      <c r="E169" s="28">
        <v>1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70"/>
      <c r="Q169" s="70"/>
      <c r="R169" s="70"/>
      <c r="S169" s="98"/>
      <c r="T169" s="30">
        <f t="shared" si="168"/>
        <v>0</v>
      </c>
      <c r="U169" s="30">
        <f t="shared" si="169"/>
        <v>0</v>
      </c>
      <c r="V169" s="85">
        <f t="shared" si="171"/>
        <v>1</v>
      </c>
      <c r="W169" s="31">
        <v>22.19</v>
      </c>
      <c r="X169" s="32">
        <f t="shared" si="172"/>
        <v>22.19</v>
      </c>
      <c r="Y169" s="32">
        <f t="shared" si="173"/>
        <v>0</v>
      </c>
      <c r="Z169" s="32">
        <f t="shared" si="174"/>
        <v>0</v>
      </c>
      <c r="AA169" s="32">
        <f t="shared" si="175"/>
        <v>0</v>
      </c>
      <c r="AB169" s="32">
        <f t="shared" si="176"/>
        <v>0</v>
      </c>
      <c r="AC169" s="32">
        <f t="shared" si="177"/>
        <v>0</v>
      </c>
      <c r="AD169" s="32">
        <f t="shared" si="178"/>
        <v>0</v>
      </c>
      <c r="AE169" s="32">
        <f t="shared" si="179"/>
        <v>0</v>
      </c>
      <c r="AF169" s="32">
        <f t="shared" si="180"/>
        <v>0</v>
      </c>
      <c r="AG169" s="32">
        <f t="shared" si="181"/>
        <v>0</v>
      </c>
      <c r="AH169" s="32">
        <f t="shared" si="182"/>
        <v>0</v>
      </c>
      <c r="AI169" s="33">
        <f t="shared" si="183"/>
        <v>0</v>
      </c>
      <c r="AJ169" s="33">
        <f t="shared" si="184"/>
        <v>0</v>
      </c>
      <c r="AK169" s="33">
        <f t="shared" si="185"/>
        <v>0</v>
      </c>
      <c r="AL169" s="100">
        <f t="shared" si="186"/>
        <v>0</v>
      </c>
      <c r="AM169" s="32">
        <f t="shared" si="187"/>
        <v>0</v>
      </c>
      <c r="AN169" s="106">
        <f t="shared" si="164"/>
        <v>0</v>
      </c>
      <c r="AO169" s="83">
        <f t="shared" si="170"/>
        <v>22.19</v>
      </c>
      <c r="AP169" s="34">
        <f t="shared" si="188"/>
        <v>0</v>
      </c>
      <c r="AQ169" s="65"/>
      <c r="AR169" s="65"/>
      <c r="AS169" s="65"/>
      <c r="AT169" s="65"/>
      <c r="AU169" s="65"/>
      <c r="AV169" s="65"/>
    </row>
    <row r="170" spans="1:48" x14ac:dyDescent="0.25">
      <c r="A170" s="24" t="s">
        <v>438</v>
      </c>
      <c r="B170" s="52" t="s">
        <v>439</v>
      </c>
      <c r="C170" s="26" t="s">
        <v>440</v>
      </c>
      <c r="D170" s="27" t="s">
        <v>93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70"/>
      <c r="Q170" s="70"/>
      <c r="R170" s="70"/>
      <c r="S170" s="98"/>
      <c r="T170" s="30">
        <f t="shared" si="168"/>
        <v>0</v>
      </c>
      <c r="U170" s="30">
        <f t="shared" si="169"/>
        <v>0</v>
      </c>
      <c r="V170" s="85">
        <f t="shared" si="171"/>
        <v>3</v>
      </c>
      <c r="W170" s="31">
        <v>56.39</v>
      </c>
      <c r="X170" s="32">
        <f t="shared" si="172"/>
        <v>169.17</v>
      </c>
      <c r="Y170" s="32">
        <f t="shared" si="173"/>
        <v>0</v>
      </c>
      <c r="Z170" s="32">
        <f t="shared" si="174"/>
        <v>0</v>
      </c>
      <c r="AA170" s="32">
        <f t="shared" si="175"/>
        <v>0</v>
      </c>
      <c r="AB170" s="32">
        <f t="shared" si="176"/>
        <v>0</v>
      </c>
      <c r="AC170" s="32">
        <f t="shared" si="177"/>
        <v>0</v>
      </c>
      <c r="AD170" s="32">
        <f t="shared" si="178"/>
        <v>0</v>
      </c>
      <c r="AE170" s="32">
        <f t="shared" si="179"/>
        <v>0</v>
      </c>
      <c r="AF170" s="32">
        <f t="shared" si="180"/>
        <v>0</v>
      </c>
      <c r="AG170" s="32">
        <f t="shared" si="181"/>
        <v>0</v>
      </c>
      <c r="AH170" s="32">
        <f t="shared" si="182"/>
        <v>0</v>
      </c>
      <c r="AI170" s="33">
        <f t="shared" si="183"/>
        <v>0</v>
      </c>
      <c r="AJ170" s="33">
        <f t="shared" si="184"/>
        <v>0</v>
      </c>
      <c r="AK170" s="33">
        <f t="shared" si="185"/>
        <v>0</v>
      </c>
      <c r="AL170" s="100">
        <f t="shared" si="186"/>
        <v>0</v>
      </c>
      <c r="AM170" s="32">
        <f t="shared" si="187"/>
        <v>0</v>
      </c>
      <c r="AN170" s="106">
        <f t="shared" si="164"/>
        <v>0</v>
      </c>
      <c r="AO170" s="83">
        <f t="shared" si="170"/>
        <v>169.17</v>
      </c>
      <c r="AP170" s="34">
        <f t="shared" si="188"/>
        <v>0</v>
      </c>
      <c r="AQ170" s="65"/>
      <c r="AR170" s="65"/>
      <c r="AS170" s="65"/>
      <c r="AT170" s="65"/>
      <c r="AU170" s="65"/>
      <c r="AV170" s="65"/>
    </row>
    <row r="171" spans="1:48" x14ac:dyDescent="0.25">
      <c r="A171" s="24" t="s">
        <v>441</v>
      </c>
      <c r="B171" s="52" t="s">
        <v>442</v>
      </c>
      <c r="C171" s="26" t="s">
        <v>443</v>
      </c>
      <c r="D171" s="27" t="s">
        <v>93</v>
      </c>
      <c r="E171" s="28">
        <v>5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70"/>
      <c r="Q171" s="70"/>
      <c r="R171" s="70"/>
      <c r="S171" s="98"/>
      <c r="T171" s="30">
        <f t="shared" si="168"/>
        <v>0</v>
      </c>
      <c r="U171" s="30">
        <f t="shared" si="169"/>
        <v>0</v>
      </c>
      <c r="V171" s="85">
        <f t="shared" si="171"/>
        <v>5</v>
      </c>
      <c r="W171" s="31">
        <v>56.39</v>
      </c>
      <c r="X171" s="32">
        <f t="shared" si="172"/>
        <v>281.95</v>
      </c>
      <c r="Y171" s="32">
        <f t="shared" si="173"/>
        <v>0</v>
      </c>
      <c r="Z171" s="32">
        <f t="shared" si="174"/>
        <v>0</v>
      </c>
      <c r="AA171" s="32">
        <f t="shared" si="175"/>
        <v>0</v>
      </c>
      <c r="AB171" s="32">
        <f t="shared" si="176"/>
        <v>0</v>
      </c>
      <c r="AC171" s="32">
        <f t="shared" si="177"/>
        <v>0</v>
      </c>
      <c r="AD171" s="32">
        <f t="shared" si="178"/>
        <v>0</v>
      </c>
      <c r="AE171" s="32">
        <f t="shared" si="179"/>
        <v>0</v>
      </c>
      <c r="AF171" s="32">
        <f t="shared" si="180"/>
        <v>0</v>
      </c>
      <c r="AG171" s="32">
        <f t="shared" si="181"/>
        <v>0</v>
      </c>
      <c r="AH171" s="32">
        <f t="shared" si="182"/>
        <v>0</v>
      </c>
      <c r="AI171" s="33">
        <f t="shared" si="183"/>
        <v>0</v>
      </c>
      <c r="AJ171" s="33">
        <f t="shared" si="184"/>
        <v>0</v>
      </c>
      <c r="AK171" s="33">
        <f t="shared" si="185"/>
        <v>0</v>
      </c>
      <c r="AL171" s="100">
        <f t="shared" si="186"/>
        <v>0</v>
      </c>
      <c r="AM171" s="32">
        <f t="shared" si="187"/>
        <v>0</v>
      </c>
      <c r="AN171" s="106">
        <f t="shared" si="164"/>
        <v>0</v>
      </c>
      <c r="AO171" s="83">
        <f t="shared" si="170"/>
        <v>281.95</v>
      </c>
      <c r="AP171" s="34">
        <f t="shared" si="188"/>
        <v>0</v>
      </c>
      <c r="AQ171" s="65"/>
      <c r="AR171" s="65"/>
      <c r="AS171" s="65"/>
      <c r="AT171" s="65"/>
      <c r="AU171" s="65"/>
      <c r="AV171" s="65"/>
    </row>
    <row r="172" spans="1:48" x14ac:dyDescent="0.25">
      <c r="A172" s="24" t="s">
        <v>444</v>
      </c>
      <c r="B172" s="52" t="s">
        <v>445</v>
      </c>
      <c r="C172" s="26" t="s">
        <v>446</v>
      </c>
      <c r="D172" s="27" t="s">
        <v>93</v>
      </c>
      <c r="E172" s="28">
        <v>2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70"/>
      <c r="Q172" s="70"/>
      <c r="R172" s="70"/>
      <c r="S172" s="98"/>
      <c r="T172" s="30">
        <f t="shared" si="168"/>
        <v>0</v>
      </c>
      <c r="U172" s="30">
        <f t="shared" si="169"/>
        <v>0</v>
      </c>
      <c r="V172" s="85">
        <f t="shared" si="171"/>
        <v>2</v>
      </c>
      <c r="W172" s="31">
        <v>79.27</v>
      </c>
      <c r="X172" s="32">
        <f t="shared" si="172"/>
        <v>158.54</v>
      </c>
      <c r="Y172" s="32">
        <f t="shared" si="173"/>
        <v>0</v>
      </c>
      <c r="Z172" s="32">
        <f t="shared" si="174"/>
        <v>0</v>
      </c>
      <c r="AA172" s="32">
        <f t="shared" si="175"/>
        <v>0</v>
      </c>
      <c r="AB172" s="32">
        <f t="shared" si="176"/>
        <v>0</v>
      </c>
      <c r="AC172" s="32">
        <f t="shared" si="177"/>
        <v>0</v>
      </c>
      <c r="AD172" s="32">
        <f t="shared" si="178"/>
        <v>0</v>
      </c>
      <c r="AE172" s="32">
        <f t="shared" si="179"/>
        <v>0</v>
      </c>
      <c r="AF172" s="32">
        <f t="shared" si="180"/>
        <v>0</v>
      </c>
      <c r="AG172" s="32">
        <f t="shared" si="181"/>
        <v>0</v>
      </c>
      <c r="AH172" s="32">
        <f t="shared" si="182"/>
        <v>0</v>
      </c>
      <c r="AI172" s="33">
        <f t="shared" si="183"/>
        <v>0</v>
      </c>
      <c r="AJ172" s="33">
        <f t="shared" si="184"/>
        <v>0</v>
      </c>
      <c r="AK172" s="33">
        <f t="shared" si="185"/>
        <v>0</v>
      </c>
      <c r="AL172" s="100">
        <f t="shared" si="186"/>
        <v>0</v>
      </c>
      <c r="AM172" s="32">
        <f t="shared" si="187"/>
        <v>0</v>
      </c>
      <c r="AN172" s="106">
        <f t="shared" si="164"/>
        <v>0</v>
      </c>
      <c r="AO172" s="83">
        <f t="shared" si="170"/>
        <v>158.54</v>
      </c>
      <c r="AP172" s="34">
        <f t="shared" si="188"/>
        <v>0</v>
      </c>
      <c r="AQ172" s="65"/>
      <c r="AR172" s="65"/>
      <c r="AS172" s="65"/>
      <c r="AT172" s="65"/>
      <c r="AU172" s="65"/>
      <c r="AV172" s="65"/>
    </row>
    <row r="173" spans="1:48" x14ac:dyDescent="0.25">
      <c r="A173" s="24" t="s">
        <v>447</v>
      </c>
      <c r="B173" s="52" t="s">
        <v>448</v>
      </c>
      <c r="C173" s="26" t="s">
        <v>449</v>
      </c>
      <c r="D173" s="27" t="s">
        <v>93</v>
      </c>
      <c r="E173" s="28">
        <v>2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70"/>
      <c r="Q173" s="70"/>
      <c r="R173" s="70"/>
      <c r="S173" s="98"/>
      <c r="T173" s="30">
        <f t="shared" si="168"/>
        <v>0</v>
      </c>
      <c r="U173" s="30">
        <f t="shared" si="169"/>
        <v>0</v>
      </c>
      <c r="V173" s="85">
        <f t="shared" si="171"/>
        <v>2</v>
      </c>
      <c r="W173" s="31">
        <v>79.27</v>
      </c>
      <c r="X173" s="32">
        <f t="shared" si="172"/>
        <v>158.54</v>
      </c>
      <c r="Y173" s="32">
        <f t="shared" si="173"/>
        <v>0</v>
      </c>
      <c r="Z173" s="32">
        <f t="shared" si="174"/>
        <v>0</v>
      </c>
      <c r="AA173" s="32">
        <f t="shared" si="175"/>
        <v>0</v>
      </c>
      <c r="AB173" s="32">
        <f t="shared" si="176"/>
        <v>0</v>
      </c>
      <c r="AC173" s="32">
        <f t="shared" si="177"/>
        <v>0</v>
      </c>
      <c r="AD173" s="32">
        <f t="shared" si="178"/>
        <v>0</v>
      </c>
      <c r="AE173" s="32">
        <f t="shared" si="179"/>
        <v>0</v>
      </c>
      <c r="AF173" s="32">
        <f t="shared" si="180"/>
        <v>0</v>
      </c>
      <c r="AG173" s="32">
        <f t="shared" si="181"/>
        <v>0</v>
      </c>
      <c r="AH173" s="32">
        <f t="shared" si="182"/>
        <v>0</v>
      </c>
      <c r="AI173" s="33">
        <f t="shared" si="183"/>
        <v>0</v>
      </c>
      <c r="AJ173" s="33">
        <f t="shared" si="184"/>
        <v>0</v>
      </c>
      <c r="AK173" s="33">
        <f t="shared" si="185"/>
        <v>0</v>
      </c>
      <c r="AL173" s="100">
        <f t="shared" si="186"/>
        <v>0</v>
      </c>
      <c r="AM173" s="32">
        <f t="shared" si="187"/>
        <v>0</v>
      </c>
      <c r="AN173" s="106">
        <f t="shared" si="164"/>
        <v>0</v>
      </c>
      <c r="AO173" s="83">
        <f t="shared" si="170"/>
        <v>158.54</v>
      </c>
      <c r="AP173" s="34">
        <f t="shared" si="188"/>
        <v>0</v>
      </c>
      <c r="AQ173" s="65"/>
      <c r="AR173" s="65"/>
      <c r="AS173" s="65"/>
      <c r="AT173" s="65"/>
      <c r="AU173" s="65"/>
      <c r="AV173" s="65"/>
    </row>
    <row r="174" spans="1:48" x14ac:dyDescent="0.25">
      <c r="A174" s="24" t="s">
        <v>450</v>
      </c>
      <c r="B174" s="52" t="s">
        <v>451</v>
      </c>
      <c r="C174" s="26" t="s">
        <v>452</v>
      </c>
      <c r="D174" s="27" t="s">
        <v>93</v>
      </c>
      <c r="E174" s="28">
        <v>6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70"/>
      <c r="Q174" s="70"/>
      <c r="R174" s="70"/>
      <c r="S174" s="98"/>
      <c r="T174" s="30">
        <f t="shared" si="168"/>
        <v>0</v>
      </c>
      <c r="U174" s="30">
        <f t="shared" si="169"/>
        <v>0</v>
      </c>
      <c r="V174" s="85">
        <f t="shared" si="171"/>
        <v>6</v>
      </c>
      <c r="W174" s="31">
        <v>136.61000000000001</v>
      </c>
      <c r="X174" s="32">
        <f t="shared" si="172"/>
        <v>819.66</v>
      </c>
      <c r="Y174" s="32">
        <f t="shared" si="173"/>
        <v>0</v>
      </c>
      <c r="Z174" s="32">
        <f t="shared" si="174"/>
        <v>0</v>
      </c>
      <c r="AA174" s="32">
        <f t="shared" si="175"/>
        <v>0</v>
      </c>
      <c r="AB174" s="32">
        <f t="shared" si="176"/>
        <v>0</v>
      </c>
      <c r="AC174" s="32">
        <f t="shared" si="177"/>
        <v>0</v>
      </c>
      <c r="AD174" s="32">
        <f t="shared" si="178"/>
        <v>0</v>
      </c>
      <c r="AE174" s="32">
        <f t="shared" si="179"/>
        <v>0</v>
      </c>
      <c r="AF174" s="32">
        <f t="shared" si="180"/>
        <v>0</v>
      </c>
      <c r="AG174" s="32">
        <f t="shared" si="181"/>
        <v>0</v>
      </c>
      <c r="AH174" s="32">
        <f t="shared" si="182"/>
        <v>0</v>
      </c>
      <c r="AI174" s="33">
        <f t="shared" si="183"/>
        <v>0</v>
      </c>
      <c r="AJ174" s="33">
        <f t="shared" si="184"/>
        <v>0</v>
      </c>
      <c r="AK174" s="33">
        <f t="shared" si="185"/>
        <v>0</v>
      </c>
      <c r="AL174" s="100">
        <f t="shared" si="186"/>
        <v>0</v>
      </c>
      <c r="AM174" s="32">
        <f t="shared" si="187"/>
        <v>0</v>
      </c>
      <c r="AN174" s="106">
        <f t="shared" si="164"/>
        <v>0</v>
      </c>
      <c r="AO174" s="83">
        <f t="shared" si="170"/>
        <v>819.66</v>
      </c>
      <c r="AP174" s="34">
        <f t="shared" si="188"/>
        <v>0</v>
      </c>
      <c r="AQ174" s="65"/>
      <c r="AR174" s="65"/>
      <c r="AS174" s="65"/>
      <c r="AT174" s="65"/>
      <c r="AU174" s="65"/>
      <c r="AV174" s="65"/>
    </row>
    <row r="175" spans="1:48" x14ac:dyDescent="0.25">
      <c r="A175" s="24" t="s">
        <v>453</v>
      </c>
      <c r="B175" s="52" t="s">
        <v>454</v>
      </c>
      <c r="C175" s="26" t="s">
        <v>455</v>
      </c>
      <c r="D175" s="27" t="s">
        <v>93</v>
      </c>
      <c r="E175" s="28">
        <v>3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70"/>
      <c r="Q175" s="70"/>
      <c r="R175" s="70"/>
      <c r="S175" s="98"/>
      <c r="T175" s="30">
        <f t="shared" si="168"/>
        <v>0</v>
      </c>
      <c r="U175" s="30">
        <f t="shared" si="169"/>
        <v>0</v>
      </c>
      <c r="V175" s="85">
        <f t="shared" si="171"/>
        <v>3</v>
      </c>
      <c r="W175" s="31">
        <v>139.74</v>
      </c>
      <c r="X175" s="32">
        <f t="shared" si="172"/>
        <v>419.22</v>
      </c>
      <c r="Y175" s="32">
        <f t="shared" si="173"/>
        <v>0</v>
      </c>
      <c r="Z175" s="32">
        <f t="shared" si="174"/>
        <v>0</v>
      </c>
      <c r="AA175" s="32">
        <f t="shared" si="175"/>
        <v>0</v>
      </c>
      <c r="AB175" s="32">
        <f t="shared" si="176"/>
        <v>0</v>
      </c>
      <c r="AC175" s="32">
        <f t="shared" si="177"/>
        <v>0</v>
      </c>
      <c r="AD175" s="32">
        <f t="shared" si="178"/>
        <v>0</v>
      </c>
      <c r="AE175" s="32">
        <f t="shared" si="179"/>
        <v>0</v>
      </c>
      <c r="AF175" s="32">
        <f t="shared" si="180"/>
        <v>0</v>
      </c>
      <c r="AG175" s="32">
        <f t="shared" si="181"/>
        <v>0</v>
      </c>
      <c r="AH175" s="32">
        <f t="shared" si="182"/>
        <v>0</v>
      </c>
      <c r="AI175" s="33">
        <f t="shared" si="183"/>
        <v>0</v>
      </c>
      <c r="AJ175" s="33">
        <f t="shared" si="184"/>
        <v>0</v>
      </c>
      <c r="AK175" s="33">
        <f t="shared" si="185"/>
        <v>0</v>
      </c>
      <c r="AL175" s="100">
        <f t="shared" si="186"/>
        <v>0</v>
      </c>
      <c r="AM175" s="32">
        <f t="shared" si="187"/>
        <v>0</v>
      </c>
      <c r="AN175" s="106">
        <f t="shared" si="164"/>
        <v>0</v>
      </c>
      <c r="AO175" s="83">
        <f t="shared" si="170"/>
        <v>419.22</v>
      </c>
      <c r="AP175" s="34">
        <f t="shared" si="188"/>
        <v>0</v>
      </c>
      <c r="AQ175" s="65"/>
      <c r="AR175" s="65"/>
      <c r="AS175" s="65"/>
      <c r="AT175" s="65"/>
      <c r="AU175" s="65"/>
      <c r="AV175" s="65"/>
    </row>
    <row r="176" spans="1:48" x14ac:dyDescent="0.25">
      <c r="A176" s="24" t="s">
        <v>456</v>
      </c>
      <c r="B176" s="52" t="s">
        <v>457</v>
      </c>
      <c r="C176" s="26" t="s">
        <v>458</v>
      </c>
      <c r="D176" s="27" t="s">
        <v>93</v>
      </c>
      <c r="E176" s="28">
        <v>4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70"/>
      <c r="Q176" s="70"/>
      <c r="R176" s="70"/>
      <c r="S176" s="98"/>
      <c r="T176" s="30">
        <f t="shared" si="168"/>
        <v>0</v>
      </c>
      <c r="U176" s="30">
        <f t="shared" si="169"/>
        <v>0</v>
      </c>
      <c r="V176" s="85">
        <f t="shared" si="171"/>
        <v>4</v>
      </c>
      <c r="W176" s="31">
        <v>204.9</v>
      </c>
      <c r="X176" s="32">
        <f t="shared" si="172"/>
        <v>819.6</v>
      </c>
      <c r="Y176" s="32">
        <f t="shared" si="173"/>
        <v>0</v>
      </c>
      <c r="Z176" s="32">
        <f t="shared" si="174"/>
        <v>0</v>
      </c>
      <c r="AA176" s="32">
        <f t="shared" si="175"/>
        <v>0</v>
      </c>
      <c r="AB176" s="32">
        <f t="shared" si="176"/>
        <v>0</v>
      </c>
      <c r="AC176" s="32">
        <f t="shared" si="177"/>
        <v>0</v>
      </c>
      <c r="AD176" s="32">
        <f t="shared" si="178"/>
        <v>0</v>
      </c>
      <c r="AE176" s="32">
        <f t="shared" si="179"/>
        <v>0</v>
      </c>
      <c r="AF176" s="32">
        <f t="shared" si="180"/>
        <v>0</v>
      </c>
      <c r="AG176" s="32">
        <f t="shared" si="181"/>
        <v>0</v>
      </c>
      <c r="AH176" s="32">
        <f t="shared" si="182"/>
        <v>0</v>
      </c>
      <c r="AI176" s="33">
        <f t="shared" si="183"/>
        <v>0</v>
      </c>
      <c r="AJ176" s="33">
        <f t="shared" si="184"/>
        <v>0</v>
      </c>
      <c r="AK176" s="33">
        <f t="shared" si="185"/>
        <v>0</v>
      </c>
      <c r="AL176" s="100">
        <f t="shared" si="186"/>
        <v>0</v>
      </c>
      <c r="AM176" s="32">
        <f t="shared" si="187"/>
        <v>0</v>
      </c>
      <c r="AN176" s="106">
        <f t="shared" si="164"/>
        <v>0</v>
      </c>
      <c r="AO176" s="83">
        <f t="shared" si="170"/>
        <v>819.6</v>
      </c>
      <c r="AP176" s="34">
        <f t="shared" si="188"/>
        <v>0</v>
      </c>
      <c r="AQ176" s="65"/>
      <c r="AR176" s="65"/>
      <c r="AS176" s="65"/>
      <c r="AT176" s="65"/>
      <c r="AU176" s="65"/>
      <c r="AV176" s="65"/>
    </row>
    <row r="177" spans="1:48" x14ac:dyDescent="0.25">
      <c r="A177" s="24" t="s">
        <v>459</v>
      </c>
      <c r="B177" s="52" t="s">
        <v>460</v>
      </c>
      <c r="C177" s="26" t="s">
        <v>461</v>
      </c>
      <c r="D177" s="27" t="s">
        <v>80</v>
      </c>
      <c r="E177" s="28">
        <v>1181.0999999999999</v>
      </c>
      <c r="F177" s="28"/>
      <c r="G177" s="28"/>
      <c r="H177" s="28"/>
      <c r="I177" s="28"/>
      <c r="J177" s="28"/>
      <c r="K177" s="28"/>
      <c r="L177" s="28"/>
      <c r="M177" s="28">
        <v>450</v>
      </c>
      <c r="N177" s="28"/>
      <c r="O177" s="28">
        <v>200</v>
      </c>
      <c r="P177" s="70">
        <f>'[15]Mem. de cálc.'!H1165</f>
        <v>400</v>
      </c>
      <c r="Q177" s="70"/>
      <c r="R177" s="70"/>
      <c r="S177" s="98"/>
      <c r="T177" s="30">
        <v>900</v>
      </c>
      <c r="U177" s="30">
        <f t="shared" si="169"/>
        <v>900</v>
      </c>
      <c r="V177" s="85">
        <f t="shared" si="171"/>
        <v>281.09999999999991</v>
      </c>
      <c r="W177" s="31">
        <v>6.4</v>
      </c>
      <c r="X177" s="32">
        <f t="shared" si="172"/>
        <v>7559.04</v>
      </c>
      <c r="Y177" s="32">
        <f t="shared" si="173"/>
        <v>0</v>
      </c>
      <c r="Z177" s="32">
        <f t="shared" si="174"/>
        <v>0</v>
      </c>
      <c r="AA177" s="32">
        <f t="shared" si="175"/>
        <v>0</v>
      </c>
      <c r="AB177" s="32">
        <f t="shared" si="176"/>
        <v>0</v>
      </c>
      <c r="AC177" s="32">
        <f t="shared" si="177"/>
        <v>0</v>
      </c>
      <c r="AD177" s="32">
        <f t="shared" si="178"/>
        <v>0</v>
      </c>
      <c r="AE177" s="32">
        <f t="shared" si="179"/>
        <v>0</v>
      </c>
      <c r="AF177" s="32">
        <f t="shared" si="180"/>
        <v>2880</v>
      </c>
      <c r="AG177" s="32">
        <f t="shared" si="181"/>
        <v>0</v>
      </c>
      <c r="AH177" s="32">
        <f t="shared" si="182"/>
        <v>1280</v>
      </c>
      <c r="AI177" s="33">
        <f t="shared" si="183"/>
        <v>2560</v>
      </c>
      <c r="AJ177" s="33">
        <f t="shared" si="184"/>
        <v>0</v>
      </c>
      <c r="AK177" s="33">
        <f t="shared" si="185"/>
        <v>0</v>
      </c>
      <c r="AL177" s="100">
        <f t="shared" si="186"/>
        <v>0</v>
      </c>
      <c r="AM177" s="32">
        <f t="shared" si="187"/>
        <v>5760</v>
      </c>
      <c r="AN177" s="106">
        <f t="shared" si="164"/>
        <v>5760</v>
      </c>
      <c r="AO177" s="83">
        <f t="shared" si="170"/>
        <v>1799.04</v>
      </c>
      <c r="AP177" s="34">
        <f t="shared" si="188"/>
        <v>76.200152400304802</v>
      </c>
      <c r="AQ177" s="65"/>
      <c r="AR177" s="65"/>
      <c r="AS177" s="65"/>
      <c r="AT177" s="65"/>
      <c r="AU177" s="65"/>
      <c r="AV177" s="65"/>
    </row>
    <row r="178" spans="1:48" x14ac:dyDescent="0.25">
      <c r="A178" s="24" t="s">
        <v>462</v>
      </c>
      <c r="B178" s="52" t="s">
        <v>463</v>
      </c>
      <c r="C178" s="26" t="s">
        <v>464</v>
      </c>
      <c r="D178" s="27" t="s">
        <v>80</v>
      </c>
      <c r="E178" s="28">
        <v>75.099999999999994</v>
      </c>
      <c r="F178" s="28"/>
      <c r="G178" s="28"/>
      <c r="H178" s="28"/>
      <c r="I178" s="28"/>
      <c r="J178" s="28"/>
      <c r="K178" s="28"/>
      <c r="L178" s="28"/>
      <c r="M178" s="28">
        <v>35</v>
      </c>
      <c r="N178" s="28"/>
      <c r="O178" s="28"/>
      <c r="P178" s="70"/>
      <c r="Q178" s="70"/>
      <c r="R178" s="70"/>
      <c r="S178" s="98"/>
      <c r="T178" s="30">
        <f t="shared" si="168"/>
        <v>35</v>
      </c>
      <c r="U178" s="30">
        <f t="shared" si="169"/>
        <v>35</v>
      </c>
      <c r="V178" s="85">
        <f t="shared" si="171"/>
        <v>40.099999999999994</v>
      </c>
      <c r="W178" s="31">
        <v>8.57</v>
      </c>
      <c r="X178" s="32">
        <f t="shared" si="172"/>
        <v>643.61</v>
      </c>
      <c r="Y178" s="32">
        <f t="shared" si="173"/>
        <v>0</v>
      </c>
      <c r="Z178" s="32">
        <f t="shared" si="174"/>
        <v>0</v>
      </c>
      <c r="AA178" s="32">
        <f t="shared" si="175"/>
        <v>0</v>
      </c>
      <c r="AB178" s="32">
        <f t="shared" si="176"/>
        <v>0</v>
      </c>
      <c r="AC178" s="32">
        <f t="shared" si="177"/>
        <v>0</v>
      </c>
      <c r="AD178" s="32">
        <f t="shared" si="178"/>
        <v>0</v>
      </c>
      <c r="AE178" s="32">
        <f t="shared" si="179"/>
        <v>0</v>
      </c>
      <c r="AF178" s="32">
        <f t="shared" si="180"/>
        <v>299.95</v>
      </c>
      <c r="AG178" s="32">
        <f t="shared" si="181"/>
        <v>0</v>
      </c>
      <c r="AH178" s="32">
        <f t="shared" si="182"/>
        <v>0</v>
      </c>
      <c r="AI178" s="33">
        <f t="shared" si="183"/>
        <v>0</v>
      </c>
      <c r="AJ178" s="33">
        <f t="shared" si="184"/>
        <v>0</v>
      </c>
      <c r="AK178" s="33">
        <f t="shared" si="185"/>
        <v>0</v>
      </c>
      <c r="AL178" s="100">
        <f t="shared" si="186"/>
        <v>0</v>
      </c>
      <c r="AM178" s="32">
        <f t="shared" si="187"/>
        <v>299.95</v>
      </c>
      <c r="AN178" s="106">
        <f t="shared" si="164"/>
        <v>299.95</v>
      </c>
      <c r="AO178" s="83">
        <f t="shared" si="170"/>
        <v>343.66</v>
      </c>
      <c r="AP178" s="34">
        <f t="shared" si="188"/>
        <v>46.60452729693742</v>
      </c>
      <c r="AQ178" s="65"/>
      <c r="AR178" s="65"/>
      <c r="AS178" s="65"/>
      <c r="AT178" s="65"/>
      <c r="AU178" s="65"/>
      <c r="AV178" s="65"/>
    </row>
    <row r="179" spans="1:48" x14ac:dyDescent="0.25">
      <c r="A179" s="24" t="s">
        <v>465</v>
      </c>
      <c r="B179" s="52" t="s">
        <v>466</v>
      </c>
      <c r="C179" s="26" t="s">
        <v>467</v>
      </c>
      <c r="D179" s="27" t="s">
        <v>80</v>
      </c>
      <c r="E179" s="28">
        <v>150.44999999999999</v>
      </c>
      <c r="F179" s="28"/>
      <c r="G179" s="28"/>
      <c r="H179" s="28"/>
      <c r="I179" s="28"/>
      <c r="J179" s="28"/>
      <c r="K179" s="28"/>
      <c r="L179" s="28"/>
      <c r="M179" s="28">
        <v>30</v>
      </c>
      <c r="N179" s="28"/>
      <c r="O179" s="28"/>
      <c r="P179" s="70"/>
      <c r="Q179" s="70"/>
      <c r="R179" s="70"/>
      <c r="S179" s="98"/>
      <c r="T179" s="30">
        <v>0</v>
      </c>
      <c r="U179" s="30">
        <f t="shared" si="169"/>
        <v>0</v>
      </c>
      <c r="V179" s="85">
        <f t="shared" si="171"/>
        <v>150.44999999999999</v>
      </c>
      <c r="W179" s="31">
        <v>17.82</v>
      </c>
      <c r="X179" s="32">
        <f t="shared" si="172"/>
        <v>2681.02</v>
      </c>
      <c r="Y179" s="32">
        <f t="shared" si="173"/>
        <v>0</v>
      </c>
      <c r="Z179" s="32">
        <f t="shared" si="174"/>
        <v>0</v>
      </c>
      <c r="AA179" s="32">
        <f t="shared" si="175"/>
        <v>0</v>
      </c>
      <c r="AB179" s="32">
        <f t="shared" si="176"/>
        <v>0</v>
      </c>
      <c r="AC179" s="32">
        <f t="shared" si="177"/>
        <v>0</v>
      </c>
      <c r="AD179" s="32">
        <f t="shared" si="178"/>
        <v>0</v>
      </c>
      <c r="AE179" s="32">
        <f t="shared" si="179"/>
        <v>0</v>
      </c>
      <c r="AF179" s="32">
        <f t="shared" si="180"/>
        <v>534.6</v>
      </c>
      <c r="AG179" s="32">
        <f t="shared" si="181"/>
        <v>0</v>
      </c>
      <c r="AH179" s="32">
        <f t="shared" si="182"/>
        <v>0</v>
      </c>
      <c r="AI179" s="33">
        <f t="shared" si="183"/>
        <v>0</v>
      </c>
      <c r="AJ179" s="33">
        <f t="shared" si="184"/>
        <v>0</v>
      </c>
      <c r="AK179" s="33">
        <f t="shared" si="185"/>
        <v>0</v>
      </c>
      <c r="AL179" s="100">
        <f t="shared" si="186"/>
        <v>0</v>
      </c>
      <c r="AM179" s="32">
        <f t="shared" si="187"/>
        <v>0</v>
      </c>
      <c r="AN179" s="106">
        <f t="shared" si="164"/>
        <v>0</v>
      </c>
      <c r="AO179" s="83">
        <f t="shared" si="170"/>
        <v>2681.02</v>
      </c>
      <c r="AP179" s="34">
        <f t="shared" si="188"/>
        <v>0</v>
      </c>
      <c r="AQ179" s="65"/>
      <c r="AR179" s="65"/>
      <c r="AS179" s="65"/>
      <c r="AT179" s="65"/>
      <c r="AU179" s="65"/>
      <c r="AV179" s="65"/>
    </row>
    <row r="180" spans="1:48" x14ac:dyDescent="0.25">
      <c r="A180" s="24" t="s">
        <v>468</v>
      </c>
      <c r="B180" s="52" t="s">
        <v>469</v>
      </c>
      <c r="C180" s="26" t="s">
        <v>470</v>
      </c>
      <c r="D180" s="27" t="s">
        <v>80</v>
      </c>
      <c r="E180" s="28">
        <v>79.900000000000006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70"/>
      <c r="Q180" s="70"/>
      <c r="R180" s="70"/>
      <c r="S180" s="98"/>
      <c r="T180" s="30">
        <f t="shared" si="168"/>
        <v>0</v>
      </c>
      <c r="U180" s="30">
        <f t="shared" si="169"/>
        <v>0</v>
      </c>
      <c r="V180" s="85">
        <f t="shared" si="171"/>
        <v>79.900000000000006</v>
      </c>
      <c r="W180" s="31">
        <v>35.51</v>
      </c>
      <c r="X180" s="32">
        <f t="shared" si="172"/>
        <v>2837.25</v>
      </c>
      <c r="Y180" s="32">
        <f t="shared" si="173"/>
        <v>0</v>
      </c>
      <c r="Z180" s="32">
        <f t="shared" si="174"/>
        <v>0</v>
      </c>
      <c r="AA180" s="32">
        <f t="shared" si="175"/>
        <v>0</v>
      </c>
      <c r="AB180" s="32">
        <f t="shared" si="176"/>
        <v>0</v>
      </c>
      <c r="AC180" s="32">
        <f t="shared" si="177"/>
        <v>0</v>
      </c>
      <c r="AD180" s="32">
        <f t="shared" si="178"/>
        <v>0</v>
      </c>
      <c r="AE180" s="32">
        <f t="shared" si="179"/>
        <v>0</v>
      </c>
      <c r="AF180" s="32">
        <f t="shared" si="180"/>
        <v>0</v>
      </c>
      <c r="AG180" s="32">
        <f t="shared" si="181"/>
        <v>0</v>
      </c>
      <c r="AH180" s="32">
        <f t="shared" si="182"/>
        <v>0</v>
      </c>
      <c r="AI180" s="33">
        <f t="shared" si="183"/>
        <v>0</v>
      </c>
      <c r="AJ180" s="33">
        <f t="shared" si="184"/>
        <v>0</v>
      </c>
      <c r="AK180" s="33">
        <f t="shared" si="185"/>
        <v>0</v>
      </c>
      <c r="AL180" s="100">
        <f t="shared" si="186"/>
        <v>0</v>
      </c>
      <c r="AM180" s="32">
        <f t="shared" si="187"/>
        <v>0</v>
      </c>
      <c r="AN180" s="106">
        <f t="shared" si="164"/>
        <v>0</v>
      </c>
      <c r="AO180" s="83">
        <f t="shared" si="170"/>
        <v>2837.25</v>
      </c>
      <c r="AP180" s="34">
        <f t="shared" si="188"/>
        <v>0</v>
      </c>
      <c r="AQ180" s="65"/>
      <c r="AR180" s="65"/>
      <c r="AS180" s="65"/>
      <c r="AT180" s="65"/>
      <c r="AU180" s="65"/>
      <c r="AV180" s="65"/>
    </row>
    <row r="181" spans="1:48" x14ac:dyDescent="0.25">
      <c r="A181" s="24" t="s">
        <v>471</v>
      </c>
      <c r="B181" s="52" t="s">
        <v>472</v>
      </c>
      <c r="C181" s="26" t="s">
        <v>473</v>
      </c>
      <c r="D181" s="27" t="s">
        <v>93</v>
      </c>
      <c r="E181" s="28">
        <v>124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70"/>
      <c r="Q181" s="70"/>
      <c r="R181" s="70"/>
      <c r="S181" s="98"/>
      <c r="T181" s="30">
        <f t="shared" si="168"/>
        <v>0</v>
      </c>
      <c r="U181" s="30">
        <f t="shared" si="169"/>
        <v>0</v>
      </c>
      <c r="V181" s="85">
        <f t="shared" si="171"/>
        <v>124</v>
      </c>
      <c r="W181" s="31">
        <v>80.709999999999994</v>
      </c>
      <c r="X181" s="32">
        <f t="shared" si="172"/>
        <v>10008.040000000001</v>
      </c>
      <c r="Y181" s="32">
        <f t="shared" si="173"/>
        <v>0</v>
      </c>
      <c r="Z181" s="32">
        <f t="shared" si="174"/>
        <v>0</v>
      </c>
      <c r="AA181" s="32">
        <f t="shared" si="175"/>
        <v>0</v>
      </c>
      <c r="AB181" s="32">
        <f t="shared" si="176"/>
        <v>0</v>
      </c>
      <c r="AC181" s="32">
        <f t="shared" si="177"/>
        <v>0</v>
      </c>
      <c r="AD181" s="32">
        <f t="shared" si="178"/>
        <v>0</v>
      </c>
      <c r="AE181" s="32">
        <f t="shared" si="179"/>
        <v>0</v>
      </c>
      <c r="AF181" s="32">
        <f t="shared" si="180"/>
        <v>0</v>
      </c>
      <c r="AG181" s="32">
        <f t="shared" si="181"/>
        <v>0</v>
      </c>
      <c r="AH181" s="32">
        <f t="shared" si="182"/>
        <v>0</v>
      </c>
      <c r="AI181" s="33">
        <f t="shared" si="183"/>
        <v>0</v>
      </c>
      <c r="AJ181" s="33">
        <f t="shared" si="184"/>
        <v>0</v>
      </c>
      <c r="AK181" s="33">
        <f t="shared" si="185"/>
        <v>0</v>
      </c>
      <c r="AL181" s="100">
        <f t="shared" si="186"/>
        <v>0</v>
      </c>
      <c r="AM181" s="32">
        <f t="shared" si="187"/>
        <v>0</v>
      </c>
      <c r="AN181" s="106">
        <f t="shared" si="164"/>
        <v>0</v>
      </c>
      <c r="AO181" s="83">
        <f t="shared" si="170"/>
        <v>10008.040000000001</v>
      </c>
      <c r="AP181" s="34">
        <f t="shared" si="188"/>
        <v>0</v>
      </c>
      <c r="AQ181" s="65"/>
      <c r="AR181" s="65"/>
      <c r="AS181" s="65"/>
      <c r="AT181" s="65"/>
      <c r="AU181" s="65"/>
      <c r="AV181" s="65"/>
    </row>
    <row r="182" spans="1:48" x14ac:dyDescent="0.25">
      <c r="A182" s="24" t="s">
        <v>474</v>
      </c>
      <c r="B182" s="52" t="s">
        <v>475</v>
      </c>
      <c r="C182" s="26" t="s">
        <v>476</v>
      </c>
      <c r="D182" s="27" t="s">
        <v>93</v>
      </c>
      <c r="E182" s="28">
        <v>13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70"/>
      <c r="Q182" s="70"/>
      <c r="R182" s="70"/>
      <c r="S182" s="98"/>
      <c r="T182" s="30">
        <f t="shared" si="168"/>
        <v>0</v>
      </c>
      <c r="U182" s="30">
        <f t="shared" si="169"/>
        <v>0</v>
      </c>
      <c r="V182" s="85">
        <f t="shared" si="171"/>
        <v>13</v>
      </c>
      <c r="W182" s="31">
        <v>62.81</v>
      </c>
      <c r="X182" s="32">
        <f t="shared" si="172"/>
        <v>816.53</v>
      </c>
      <c r="Y182" s="32">
        <f t="shared" si="173"/>
        <v>0</v>
      </c>
      <c r="Z182" s="32">
        <f t="shared" si="174"/>
        <v>0</v>
      </c>
      <c r="AA182" s="32">
        <f t="shared" si="175"/>
        <v>0</v>
      </c>
      <c r="AB182" s="32">
        <f t="shared" si="176"/>
        <v>0</v>
      </c>
      <c r="AC182" s="32">
        <f t="shared" si="177"/>
        <v>0</v>
      </c>
      <c r="AD182" s="32">
        <f t="shared" si="178"/>
        <v>0</v>
      </c>
      <c r="AE182" s="32">
        <f t="shared" si="179"/>
        <v>0</v>
      </c>
      <c r="AF182" s="32">
        <f t="shared" si="180"/>
        <v>0</v>
      </c>
      <c r="AG182" s="32">
        <f t="shared" si="181"/>
        <v>0</v>
      </c>
      <c r="AH182" s="32">
        <f t="shared" si="182"/>
        <v>0</v>
      </c>
      <c r="AI182" s="33">
        <f t="shared" si="183"/>
        <v>0</v>
      </c>
      <c r="AJ182" s="33">
        <f t="shared" si="184"/>
        <v>0</v>
      </c>
      <c r="AK182" s="33">
        <f t="shared" si="185"/>
        <v>0</v>
      </c>
      <c r="AL182" s="100">
        <f t="shared" si="186"/>
        <v>0</v>
      </c>
      <c r="AM182" s="32">
        <f t="shared" si="187"/>
        <v>0</v>
      </c>
      <c r="AN182" s="106">
        <f t="shared" ref="AN182:AN245" si="190">AM182+AL182</f>
        <v>0</v>
      </c>
      <c r="AO182" s="83">
        <f t="shared" si="170"/>
        <v>816.53</v>
      </c>
      <c r="AP182" s="34">
        <f t="shared" si="188"/>
        <v>0</v>
      </c>
      <c r="AQ182" s="65"/>
      <c r="AR182" s="65"/>
      <c r="AS182" s="65"/>
      <c r="AT182" s="65"/>
      <c r="AU182" s="65"/>
      <c r="AV182" s="65"/>
    </row>
    <row r="183" spans="1:48" x14ac:dyDescent="0.25">
      <c r="A183" s="24" t="s">
        <v>477</v>
      </c>
      <c r="B183" s="52" t="s">
        <v>478</v>
      </c>
      <c r="C183" s="26" t="s">
        <v>479</v>
      </c>
      <c r="D183" s="27" t="s">
        <v>93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70"/>
      <c r="Q183" s="70"/>
      <c r="R183" s="70"/>
      <c r="S183" s="98">
        <v>1.5</v>
      </c>
      <c r="T183" s="30">
        <f t="shared" si="168"/>
        <v>0</v>
      </c>
      <c r="U183" s="30">
        <f t="shared" si="169"/>
        <v>1.5</v>
      </c>
      <c r="V183" s="85">
        <f t="shared" si="171"/>
        <v>1.5</v>
      </c>
      <c r="W183" s="31">
        <v>534.82000000000005</v>
      </c>
      <c r="X183" s="32">
        <f t="shared" si="172"/>
        <v>1604.46</v>
      </c>
      <c r="Y183" s="32">
        <f t="shared" si="173"/>
        <v>0</v>
      </c>
      <c r="Z183" s="32">
        <f t="shared" si="174"/>
        <v>0</v>
      </c>
      <c r="AA183" s="32">
        <f t="shared" si="175"/>
        <v>0</v>
      </c>
      <c r="AB183" s="32">
        <f t="shared" si="176"/>
        <v>0</v>
      </c>
      <c r="AC183" s="32">
        <f t="shared" si="177"/>
        <v>0</v>
      </c>
      <c r="AD183" s="32">
        <f t="shared" si="178"/>
        <v>0</v>
      </c>
      <c r="AE183" s="32">
        <f t="shared" si="179"/>
        <v>0</v>
      </c>
      <c r="AF183" s="32">
        <f t="shared" si="180"/>
        <v>0</v>
      </c>
      <c r="AG183" s="32">
        <f t="shared" si="181"/>
        <v>0</v>
      </c>
      <c r="AH183" s="32">
        <f t="shared" si="182"/>
        <v>0</v>
      </c>
      <c r="AI183" s="33">
        <f t="shared" si="183"/>
        <v>0</v>
      </c>
      <c r="AJ183" s="33">
        <f t="shared" si="184"/>
        <v>0</v>
      </c>
      <c r="AK183" s="33">
        <f t="shared" si="185"/>
        <v>0</v>
      </c>
      <c r="AL183" s="100">
        <f t="shared" si="186"/>
        <v>802.23</v>
      </c>
      <c r="AM183" s="32">
        <f t="shared" si="187"/>
        <v>0</v>
      </c>
      <c r="AN183" s="106">
        <f t="shared" si="190"/>
        <v>802.23</v>
      </c>
      <c r="AO183" s="83">
        <f t="shared" si="170"/>
        <v>802.23</v>
      </c>
      <c r="AP183" s="34">
        <f t="shared" si="188"/>
        <v>50</v>
      </c>
      <c r="AQ183" s="65"/>
      <c r="AR183" s="65"/>
      <c r="AS183" s="65"/>
      <c r="AT183" s="65"/>
      <c r="AU183" s="65"/>
      <c r="AV183" s="65"/>
    </row>
    <row r="184" spans="1:48" x14ac:dyDescent="0.25">
      <c r="A184" s="24" t="s">
        <v>480</v>
      </c>
      <c r="B184" s="52" t="s">
        <v>481</v>
      </c>
      <c r="C184" s="26" t="s">
        <v>482</v>
      </c>
      <c r="D184" s="27" t="s">
        <v>93</v>
      </c>
      <c r="E184" s="28">
        <v>1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70"/>
      <c r="Q184" s="70"/>
      <c r="R184" s="70"/>
      <c r="S184" s="98">
        <v>0.5</v>
      </c>
      <c r="T184" s="30">
        <f t="shared" si="168"/>
        <v>0</v>
      </c>
      <c r="U184" s="30">
        <f t="shared" si="169"/>
        <v>0.5</v>
      </c>
      <c r="V184" s="85">
        <f t="shared" si="171"/>
        <v>0.5</v>
      </c>
      <c r="W184" s="31">
        <v>437.22</v>
      </c>
      <c r="X184" s="32">
        <f t="shared" si="172"/>
        <v>437.22</v>
      </c>
      <c r="Y184" s="32">
        <f t="shared" si="173"/>
        <v>0</v>
      </c>
      <c r="Z184" s="32">
        <f t="shared" si="174"/>
        <v>0</v>
      </c>
      <c r="AA184" s="32">
        <f t="shared" si="175"/>
        <v>0</v>
      </c>
      <c r="AB184" s="32">
        <f t="shared" si="176"/>
        <v>0</v>
      </c>
      <c r="AC184" s="32">
        <f t="shared" si="177"/>
        <v>0</v>
      </c>
      <c r="AD184" s="32">
        <f t="shared" si="178"/>
        <v>0</v>
      </c>
      <c r="AE184" s="32">
        <f t="shared" si="179"/>
        <v>0</v>
      </c>
      <c r="AF184" s="32">
        <f t="shared" si="180"/>
        <v>0</v>
      </c>
      <c r="AG184" s="32">
        <f t="shared" si="181"/>
        <v>0</v>
      </c>
      <c r="AH184" s="32">
        <f t="shared" si="182"/>
        <v>0</v>
      </c>
      <c r="AI184" s="33">
        <f t="shared" si="183"/>
        <v>0</v>
      </c>
      <c r="AJ184" s="33">
        <f t="shared" si="184"/>
        <v>0</v>
      </c>
      <c r="AK184" s="33">
        <f t="shared" si="185"/>
        <v>0</v>
      </c>
      <c r="AL184" s="100">
        <f t="shared" si="186"/>
        <v>218.61</v>
      </c>
      <c r="AM184" s="32">
        <f t="shared" si="187"/>
        <v>0</v>
      </c>
      <c r="AN184" s="106">
        <f t="shared" si="190"/>
        <v>218.61</v>
      </c>
      <c r="AO184" s="83">
        <f t="shared" si="170"/>
        <v>218.61</v>
      </c>
      <c r="AP184" s="34">
        <f t="shared" si="188"/>
        <v>50</v>
      </c>
      <c r="AQ184" s="65"/>
      <c r="AR184" s="65"/>
      <c r="AS184" s="65"/>
      <c r="AT184" s="65"/>
      <c r="AU184" s="65"/>
      <c r="AV184" s="65"/>
    </row>
    <row r="185" spans="1:48" ht="28.5" x14ac:dyDescent="0.25">
      <c r="A185" s="24" t="s">
        <v>483</v>
      </c>
      <c r="B185" s="52" t="s">
        <v>484</v>
      </c>
      <c r="C185" s="26" t="s">
        <v>485</v>
      </c>
      <c r="D185" s="27" t="s">
        <v>93</v>
      </c>
      <c r="E185" s="28">
        <v>1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70"/>
      <c r="Q185" s="70"/>
      <c r="R185" s="70"/>
      <c r="S185" s="98"/>
      <c r="T185" s="30">
        <f t="shared" si="168"/>
        <v>0</v>
      </c>
      <c r="U185" s="30">
        <f t="shared" si="169"/>
        <v>0</v>
      </c>
      <c r="V185" s="85">
        <f t="shared" si="171"/>
        <v>1</v>
      </c>
      <c r="W185" s="31">
        <v>150.65</v>
      </c>
      <c r="X185" s="32">
        <f t="shared" si="172"/>
        <v>150.65</v>
      </c>
      <c r="Y185" s="32">
        <f t="shared" si="173"/>
        <v>0</v>
      </c>
      <c r="Z185" s="32">
        <f t="shared" si="174"/>
        <v>0</v>
      </c>
      <c r="AA185" s="32">
        <f t="shared" si="175"/>
        <v>0</v>
      </c>
      <c r="AB185" s="32">
        <f t="shared" si="176"/>
        <v>0</v>
      </c>
      <c r="AC185" s="32">
        <f t="shared" si="177"/>
        <v>0</v>
      </c>
      <c r="AD185" s="32">
        <f t="shared" si="178"/>
        <v>0</v>
      </c>
      <c r="AE185" s="32">
        <f t="shared" si="179"/>
        <v>0</v>
      </c>
      <c r="AF185" s="32">
        <f t="shared" si="180"/>
        <v>0</v>
      </c>
      <c r="AG185" s="32">
        <f t="shared" si="181"/>
        <v>0</v>
      </c>
      <c r="AH185" s="32">
        <f t="shared" si="182"/>
        <v>0</v>
      </c>
      <c r="AI185" s="33">
        <f t="shared" si="183"/>
        <v>0</v>
      </c>
      <c r="AJ185" s="33">
        <f t="shared" si="184"/>
        <v>0</v>
      </c>
      <c r="AK185" s="33">
        <f t="shared" si="185"/>
        <v>0</v>
      </c>
      <c r="AL185" s="100">
        <f t="shared" si="186"/>
        <v>0</v>
      </c>
      <c r="AM185" s="32">
        <f t="shared" si="187"/>
        <v>0</v>
      </c>
      <c r="AN185" s="106">
        <f t="shared" si="190"/>
        <v>0</v>
      </c>
      <c r="AO185" s="83">
        <f t="shared" si="170"/>
        <v>150.65</v>
      </c>
      <c r="AP185" s="34">
        <f t="shared" si="188"/>
        <v>0</v>
      </c>
      <c r="AQ185" s="65"/>
      <c r="AR185" s="65"/>
      <c r="AS185" s="65"/>
      <c r="AT185" s="65"/>
      <c r="AU185" s="65"/>
      <c r="AV185" s="65"/>
    </row>
    <row r="186" spans="1:48" ht="28.5" x14ac:dyDescent="0.25">
      <c r="A186" s="24" t="s">
        <v>486</v>
      </c>
      <c r="B186" s="52" t="s">
        <v>487</v>
      </c>
      <c r="C186" s="26" t="s">
        <v>488</v>
      </c>
      <c r="D186" s="27" t="s">
        <v>93</v>
      </c>
      <c r="E186" s="28">
        <v>1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70"/>
      <c r="Q186" s="70"/>
      <c r="R186" s="70"/>
      <c r="S186" s="98"/>
      <c r="T186" s="30">
        <f t="shared" si="168"/>
        <v>0</v>
      </c>
      <c r="U186" s="30">
        <f t="shared" si="169"/>
        <v>0</v>
      </c>
      <c r="V186" s="85">
        <f t="shared" si="171"/>
        <v>1</v>
      </c>
      <c r="W186" s="31">
        <v>6021.77</v>
      </c>
      <c r="X186" s="32">
        <f t="shared" si="172"/>
        <v>6021.77</v>
      </c>
      <c r="Y186" s="32">
        <f t="shared" si="173"/>
        <v>0</v>
      </c>
      <c r="Z186" s="32">
        <f t="shared" si="174"/>
        <v>0</v>
      </c>
      <c r="AA186" s="32">
        <f t="shared" si="175"/>
        <v>0</v>
      </c>
      <c r="AB186" s="32">
        <f t="shared" si="176"/>
        <v>0</v>
      </c>
      <c r="AC186" s="32">
        <f t="shared" si="177"/>
        <v>0</v>
      </c>
      <c r="AD186" s="32">
        <f t="shared" si="178"/>
        <v>0</v>
      </c>
      <c r="AE186" s="32">
        <f t="shared" si="179"/>
        <v>0</v>
      </c>
      <c r="AF186" s="32">
        <f t="shared" si="180"/>
        <v>0</v>
      </c>
      <c r="AG186" s="32">
        <f t="shared" si="181"/>
        <v>0</v>
      </c>
      <c r="AH186" s="32">
        <f t="shared" si="182"/>
        <v>0</v>
      </c>
      <c r="AI186" s="33">
        <f t="shared" si="183"/>
        <v>0</v>
      </c>
      <c r="AJ186" s="33">
        <f t="shared" si="184"/>
        <v>0</v>
      </c>
      <c r="AK186" s="33">
        <f t="shared" si="185"/>
        <v>0</v>
      </c>
      <c r="AL186" s="100">
        <f t="shared" si="186"/>
        <v>0</v>
      </c>
      <c r="AM186" s="32">
        <f t="shared" si="187"/>
        <v>0</v>
      </c>
      <c r="AN186" s="106">
        <f t="shared" si="190"/>
        <v>0</v>
      </c>
      <c r="AO186" s="83">
        <f t="shared" si="170"/>
        <v>6021.77</v>
      </c>
      <c r="AP186" s="34">
        <f t="shared" si="188"/>
        <v>0</v>
      </c>
      <c r="AQ186" s="65"/>
      <c r="AR186" s="65"/>
      <c r="AS186" s="65"/>
      <c r="AT186" s="65"/>
      <c r="AU186" s="65"/>
      <c r="AV186" s="65"/>
    </row>
    <row r="187" spans="1:48" x14ac:dyDescent="0.25">
      <c r="A187" s="11"/>
      <c r="B187" s="11"/>
      <c r="C187" s="13" t="s">
        <v>489</v>
      </c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68"/>
      <c r="Q187" s="68"/>
      <c r="R187" s="68"/>
      <c r="S187" s="94"/>
      <c r="T187" s="38">
        <f t="shared" si="168"/>
        <v>0</v>
      </c>
      <c r="U187" s="38">
        <f t="shared" si="169"/>
        <v>0</v>
      </c>
      <c r="V187" s="39"/>
      <c r="W187" s="39"/>
      <c r="X187" s="41">
        <f t="shared" ref="X187" si="191">SUM(X142:X186)</f>
        <v>87523.75</v>
      </c>
      <c r="Y187" s="41">
        <f>SUM(Y142:Y186)</f>
        <v>0</v>
      </c>
      <c r="Z187" s="41">
        <f t="shared" ref="Z187:AM187" si="192">SUM(Z142:Z186)</f>
        <v>0</v>
      </c>
      <c r="AA187" s="41">
        <f t="shared" si="192"/>
        <v>0</v>
      </c>
      <c r="AB187" s="41">
        <f t="shared" si="192"/>
        <v>0</v>
      </c>
      <c r="AC187" s="41">
        <f t="shared" si="192"/>
        <v>0</v>
      </c>
      <c r="AD187" s="41">
        <f t="shared" si="192"/>
        <v>0</v>
      </c>
      <c r="AE187" s="41">
        <f t="shared" si="192"/>
        <v>0</v>
      </c>
      <c r="AF187" s="41">
        <f t="shared" si="192"/>
        <v>3714.5499999999997</v>
      </c>
      <c r="AG187" s="41">
        <f t="shared" si="192"/>
        <v>0</v>
      </c>
      <c r="AH187" s="41">
        <f t="shared" si="192"/>
        <v>1646.5</v>
      </c>
      <c r="AI187" s="41">
        <f t="shared" si="192"/>
        <v>2560</v>
      </c>
      <c r="AJ187" s="41">
        <f t="shared" si="192"/>
        <v>0</v>
      </c>
      <c r="AK187" s="41">
        <f t="shared" si="192"/>
        <v>0</v>
      </c>
      <c r="AL187" s="101">
        <f>SUM(AL142:AL186)</f>
        <v>14683.324849999999</v>
      </c>
      <c r="AM187" s="41">
        <f t="shared" si="192"/>
        <v>6426.45</v>
      </c>
      <c r="AN187" s="106">
        <f>SUBTOTAL(9,AN142:AN186)</f>
        <v>21109.774850000002</v>
      </c>
      <c r="AO187" s="83">
        <f t="shared" si="170"/>
        <v>66413.975149999998</v>
      </c>
      <c r="AP187" s="34"/>
      <c r="AQ187" s="110">
        <f>AN187+AO187</f>
        <v>87523.75</v>
      </c>
      <c r="AR187" s="110">
        <f>X187</f>
        <v>87523.75</v>
      </c>
      <c r="AS187" s="23"/>
      <c r="AT187" s="23"/>
      <c r="AU187" s="23"/>
      <c r="AV187" s="23"/>
    </row>
    <row r="188" spans="1:48" x14ac:dyDescent="0.25">
      <c r="A188" s="58"/>
      <c r="B188" s="59"/>
      <c r="C188" s="66"/>
      <c r="D188" s="60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70"/>
      <c r="Q188" s="70"/>
      <c r="R188" s="70"/>
      <c r="S188" s="98"/>
      <c r="T188" s="30">
        <f t="shared" si="168"/>
        <v>0</v>
      </c>
      <c r="U188" s="30">
        <f t="shared" si="169"/>
        <v>0</v>
      </c>
      <c r="V188" s="85"/>
      <c r="W188" s="71"/>
      <c r="X188" s="48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3"/>
      <c r="AJ188" s="33"/>
      <c r="AK188" s="33"/>
      <c r="AL188" s="100"/>
      <c r="AM188" s="32"/>
      <c r="AN188" s="106">
        <f t="shared" si="190"/>
        <v>0</v>
      </c>
      <c r="AO188" s="83">
        <f t="shared" si="170"/>
        <v>0</v>
      </c>
      <c r="AP188" s="34"/>
      <c r="AQ188" s="65"/>
      <c r="AR188" s="65"/>
      <c r="AS188" s="65"/>
      <c r="AT188" s="65"/>
      <c r="AU188" s="65"/>
      <c r="AV188" s="65"/>
    </row>
    <row r="189" spans="1:48" x14ac:dyDescent="0.25">
      <c r="A189" s="11"/>
      <c r="B189" s="11" t="s">
        <v>490</v>
      </c>
      <c r="C189" s="74" t="s">
        <v>491</v>
      </c>
      <c r="D189" s="13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68"/>
      <c r="Q189" s="68"/>
      <c r="R189" s="68"/>
      <c r="S189" s="94"/>
      <c r="T189" s="38">
        <f t="shared" si="168"/>
        <v>0</v>
      </c>
      <c r="U189" s="38">
        <f t="shared" si="169"/>
        <v>0</v>
      </c>
      <c r="V189" s="39"/>
      <c r="W189" s="39"/>
      <c r="X189" s="50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0"/>
      <c r="AJ189" s="40"/>
      <c r="AK189" s="40"/>
      <c r="AL189" s="101"/>
      <c r="AM189" s="40"/>
      <c r="AN189" s="106">
        <f t="shared" si="190"/>
        <v>0</v>
      </c>
      <c r="AO189" s="83">
        <f t="shared" si="170"/>
        <v>0</v>
      </c>
      <c r="AP189" s="34"/>
      <c r="AQ189" s="23"/>
      <c r="AR189" s="23"/>
      <c r="AS189" s="23"/>
      <c r="AT189" s="23"/>
      <c r="AU189" s="23"/>
      <c r="AV189" s="23"/>
    </row>
    <row r="190" spans="1:48" x14ac:dyDescent="0.25">
      <c r="A190" s="24" t="s">
        <v>465</v>
      </c>
      <c r="B190" s="52" t="s">
        <v>492</v>
      </c>
      <c r="C190" s="26" t="s">
        <v>467</v>
      </c>
      <c r="D190" s="27" t="s">
        <v>80</v>
      </c>
      <c r="E190" s="28">
        <v>5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70"/>
      <c r="Q190" s="70"/>
      <c r="R190" s="70"/>
      <c r="S190" s="98"/>
      <c r="T190" s="30">
        <f t="shared" si="168"/>
        <v>0</v>
      </c>
      <c r="U190" s="30">
        <f t="shared" si="169"/>
        <v>0</v>
      </c>
      <c r="V190" s="85">
        <f t="shared" ref="V190:V198" si="193">E190-U190</f>
        <v>5</v>
      </c>
      <c r="W190" s="31">
        <v>20.96</v>
      </c>
      <c r="X190" s="32">
        <f t="shared" ref="X190:X198" si="194">TRUNC(ROUND(E190*W190,2),2)</f>
        <v>104.8</v>
      </c>
      <c r="Y190" s="32">
        <f t="shared" ref="Y190:Y198" si="195">F190*W190</f>
        <v>0</v>
      </c>
      <c r="Z190" s="32">
        <f t="shared" ref="Z190:Z198" si="196">G190*W190</f>
        <v>0</v>
      </c>
      <c r="AA190" s="32">
        <f t="shared" ref="AA190:AA198" si="197">H190*W190</f>
        <v>0</v>
      </c>
      <c r="AB190" s="32">
        <f t="shared" ref="AB190:AB198" si="198">I190*W190</f>
        <v>0</v>
      </c>
      <c r="AC190" s="32">
        <f t="shared" ref="AC190:AC198" si="199">J190*W190</f>
        <v>0</v>
      </c>
      <c r="AD190" s="32">
        <f t="shared" ref="AD190:AD198" si="200">K190*W190</f>
        <v>0</v>
      </c>
      <c r="AE190" s="32">
        <f t="shared" ref="AE190:AE198" si="201">L190*W190</f>
        <v>0</v>
      </c>
      <c r="AF190" s="32">
        <f t="shared" ref="AF190:AF198" si="202">M190*W190</f>
        <v>0</v>
      </c>
      <c r="AG190" s="32">
        <f t="shared" ref="AG190:AG198" si="203">N190*W190</f>
        <v>0</v>
      </c>
      <c r="AH190" s="32">
        <f t="shared" ref="AH190:AH198" si="204">O190*W190</f>
        <v>0</v>
      </c>
      <c r="AI190" s="33">
        <f t="shared" ref="AI190:AI198" si="205">TRUNC(ROUND(P190*W190,2),2)</f>
        <v>0</v>
      </c>
      <c r="AJ190" s="33">
        <f t="shared" ref="AJ190:AJ198" si="206">Q190*W190</f>
        <v>0</v>
      </c>
      <c r="AK190" s="33">
        <f t="shared" ref="AK190:AK198" si="207">R190*W189</f>
        <v>0</v>
      </c>
      <c r="AL190" s="100">
        <f t="shared" ref="AL190:AL198" si="208">S190*W190</f>
        <v>0</v>
      </c>
      <c r="AM190" s="32">
        <f t="shared" ref="AM190:AM198" si="209">T190*W190</f>
        <v>0</v>
      </c>
      <c r="AN190" s="106">
        <f t="shared" si="190"/>
        <v>0</v>
      </c>
      <c r="AO190" s="83">
        <f t="shared" si="170"/>
        <v>104.8</v>
      </c>
      <c r="AP190" s="34">
        <f t="shared" ref="AP190:AP198" si="210">(U190*100)/E190</f>
        <v>0</v>
      </c>
      <c r="AQ190" s="65"/>
      <c r="AR190" s="65"/>
      <c r="AS190" s="65"/>
      <c r="AT190" s="65"/>
      <c r="AU190" s="65"/>
      <c r="AV190" s="65"/>
    </row>
    <row r="191" spans="1:48" x14ac:dyDescent="0.25">
      <c r="A191" s="24" t="s">
        <v>459</v>
      </c>
      <c r="B191" s="52" t="s">
        <v>493</v>
      </c>
      <c r="C191" s="26" t="s">
        <v>461</v>
      </c>
      <c r="D191" s="27" t="s">
        <v>80</v>
      </c>
      <c r="E191" s="28">
        <v>200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70"/>
      <c r="Q191" s="70"/>
      <c r="R191" s="70"/>
      <c r="S191" s="98">
        <v>200</v>
      </c>
      <c r="T191" s="30">
        <f t="shared" si="168"/>
        <v>0</v>
      </c>
      <c r="U191" s="30">
        <f t="shared" si="169"/>
        <v>200</v>
      </c>
      <c r="V191" s="85">
        <f t="shared" si="193"/>
        <v>0</v>
      </c>
      <c r="W191" s="31">
        <v>7.53</v>
      </c>
      <c r="X191" s="32">
        <f t="shared" si="194"/>
        <v>1506</v>
      </c>
      <c r="Y191" s="32">
        <f t="shared" si="195"/>
        <v>0</v>
      </c>
      <c r="Z191" s="32">
        <f t="shared" si="196"/>
        <v>0</v>
      </c>
      <c r="AA191" s="32">
        <f t="shared" si="197"/>
        <v>0</v>
      </c>
      <c r="AB191" s="32">
        <f t="shared" si="198"/>
        <v>0</v>
      </c>
      <c r="AC191" s="32">
        <f t="shared" si="199"/>
        <v>0</v>
      </c>
      <c r="AD191" s="32">
        <f t="shared" si="200"/>
        <v>0</v>
      </c>
      <c r="AE191" s="32">
        <f t="shared" si="201"/>
        <v>0</v>
      </c>
      <c r="AF191" s="32">
        <f t="shared" si="202"/>
        <v>0</v>
      </c>
      <c r="AG191" s="32">
        <f t="shared" si="203"/>
        <v>0</v>
      </c>
      <c r="AH191" s="32">
        <f t="shared" si="204"/>
        <v>0</v>
      </c>
      <c r="AI191" s="33">
        <f t="shared" si="205"/>
        <v>0</v>
      </c>
      <c r="AJ191" s="33">
        <f t="shared" si="206"/>
        <v>0</v>
      </c>
      <c r="AK191" s="33">
        <f t="shared" si="207"/>
        <v>0</v>
      </c>
      <c r="AL191" s="100">
        <f t="shared" si="208"/>
        <v>1506</v>
      </c>
      <c r="AM191" s="32">
        <f t="shared" si="209"/>
        <v>0</v>
      </c>
      <c r="AN191" s="106">
        <f t="shared" si="190"/>
        <v>1506</v>
      </c>
      <c r="AO191" s="83">
        <f t="shared" si="170"/>
        <v>0</v>
      </c>
      <c r="AP191" s="34">
        <f t="shared" si="210"/>
        <v>100</v>
      </c>
      <c r="AQ191" s="65"/>
      <c r="AR191" s="65"/>
      <c r="AS191" s="65"/>
      <c r="AT191" s="65"/>
      <c r="AU191" s="65"/>
      <c r="AV191" s="65"/>
    </row>
    <row r="192" spans="1:48" x14ac:dyDescent="0.25">
      <c r="A192" s="24" t="s">
        <v>462</v>
      </c>
      <c r="B192" s="52" t="s">
        <v>494</v>
      </c>
      <c r="C192" s="26" t="s">
        <v>464</v>
      </c>
      <c r="D192" s="27" t="s">
        <v>80</v>
      </c>
      <c r="E192" s="28">
        <v>70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70"/>
      <c r="Q192" s="70"/>
      <c r="R192" s="70"/>
      <c r="S192" s="98"/>
      <c r="T192" s="30">
        <f t="shared" si="168"/>
        <v>0</v>
      </c>
      <c r="U192" s="30">
        <f t="shared" si="169"/>
        <v>0</v>
      </c>
      <c r="V192" s="85">
        <f t="shared" si="193"/>
        <v>70</v>
      </c>
      <c r="W192" s="31">
        <v>8.57</v>
      </c>
      <c r="X192" s="32">
        <f t="shared" si="194"/>
        <v>599.9</v>
      </c>
      <c r="Y192" s="32">
        <f t="shared" si="195"/>
        <v>0</v>
      </c>
      <c r="Z192" s="32">
        <f t="shared" si="196"/>
        <v>0</v>
      </c>
      <c r="AA192" s="32">
        <f t="shared" si="197"/>
        <v>0</v>
      </c>
      <c r="AB192" s="32">
        <f t="shared" si="198"/>
        <v>0</v>
      </c>
      <c r="AC192" s="32">
        <f t="shared" si="199"/>
        <v>0</v>
      </c>
      <c r="AD192" s="32">
        <f t="shared" si="200"/>
        <v>0</v>
      </c>
      <c r="AE192" s="32">
        <f t="shared" si="201"/>
        <v>0</v>
      </c>
      <c r="AF192" s="32">
        <f t="shared" si="202"/>
        <v>0</v>
      </c>
      <c r="AG192" s="32">
        <f t="shared" si="203"/>
        <v>0</v>
      </c>
      <c r="AH192" s="32">
        <f t="shared" si="204"/>
        <v>0</v>
      </c>
      <c r="AI192" s="33">
        <f t="shared" si="205"/>
        <v>0</v>
      </c>
      <c r="AJ192" s="33">
        <f t="shared" si="206"/>
        <v>0</v>
      </c>
      <c r="AK192" s="33">
        <f t="shared" si="207"/>
        <v>0</v>
      </c>
      <c r="AL192" s="100">
        <f t="shared" si="208"/>
        <v>0</v>
      </c>
      <c r="AM192" s="32">
        <f t="shared" si="209"/>
        <v>0</v>
      </c>
      <c r="AN192" s="106">
        <f t="shared" si="190"/>
        <v>0</v>
      </c>
      <c r="AO192" s="83">
        <f t="shared" si="170"/>
        <v>599.9</v>
      </c>
      <c r="AP192" s="34">
        <f t="shared" si="210"/>
        <v>0</v>
      </c>
      <c r="AQ192" s="65"/>
      <c r="AR192" s="65"/>
      <c r="AS192" s="65"/>
      <c r="AT192" s="65"/>
      <c r="AU192" s="65"/>
      <c r="AV192" s="65"/>
    </row>
    <row r="193" spans="1:48" x14ac:dyDescent="0.25">
      <c r="A193" s="24" t="s">
        <v>354</v>
      </c>
      <c r="B193" s="52" t="s">
        <v>495</v>
      </c>
      <c r="C193" s="26" t="s">
        <v>356</v>
      </c>
      <c r="D193" s="27" t="s">
        <v>93</v>
      </c>
      <c r="E193" s="28">
        <v>12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70"/>
      <c r="Q193" s="70"/>
      <c r="R193" s="70"/>
      <c r="S193" s="98"/>
      <c r="T193" s="30">
        <f t="shared" si="168"/>
        <v>0</v>
      </c>
      <c r="U193" s="30">
        <f t="shared" si="169"/>
        <v>0</v>
      </c>
      <c r="V193" s="85">
        <f t="shared" si="193"/>
        <v>12</v>
      </c>
      <c r="W193" s="31">
        <v>7.33</v>
      </c>
      <c r="X193" s="32">
        <f t="shared" si="194"/>
        <v>87.96</v>
      </c>
      <c r="Y193" s="32">
        <f t="shared" si="195"/>
        <v>0</v>
      </c>
      <c r="Z193" s="32">
        <f t="shared" si="196"/>
        <v>0</v>
      </c>
      <c r="AA193" s="32">
        <f t="shared" si="197"/>
        <v>0</v>
      </c>
      <c r="AB193" s="32">
        <f t="shared" si="198"/>
        <v>0</v>
      </c>
      <c r="AC193" s="32">
        <f t="shared" si="199"/>
        <v>0</v>
      </c>
      <c r="AD193" s="32">
        <f t="shared" si="200"/>
        <v>0</v>
      </c>
      <c r="AE193" s="32">
        <f t="shared" si="201"/>
        <v>0</v>
      </c>
      <c r="AF193" s="32">
        <f t="shared" si="202"/>
        <v>0</v>
      </c>
      <c r="AG193" s="32">
        <f t="shared" si="203"/>
        <v>0</v>
      </c>
      <c r="AH193" s="32">
        <f t="shared" si="204"/>
        <v>0</v>
      </c>
      <c r="AI193" s="33">
        <f t="shared" si="205"/>
        <v>0</v>
      </c>
      <c r="AJ193" s="33">
        <f t="shared" si="206"/>
        <v>0</v>
      </c>
      <c r="AK193" s="33">
        <f t="shared" si="207"/>
        <v>0</v>
      </c>
      <c r="AL193" s="100">
        <f t="shared" si="208"/>
        <v>0</v>
      </c>
      <c r="AM193" s="32">
        <f t="shared" si="209"/>
        <v>0</v>
      </c>
      <c r="AN193" s="106">
        <f t="shared" si="190"/>
        <v>0</v>
      </c>
      <c r="AO193" s="83">
        <f t="shared" si="170"/>
        <v>87.96</v>
      </c>
      <c r="AP193" s="34">
        <f t="shared" si="210"/>
        <v>0</v>
      </c>
      <c r="AQ193" s="65"/>
      <c r="AR193" s="65"/>
      <c r="AS193" s="65"/>
      <c r="AT193" s="65"/>
      <c r="AU193" s="65"/>
      <c r="AV193" s="65"/>
    </row>
    <row r="194" spans="1:48" x14ac:dyDescent="0.25">
      <c r="A194" s="24" t="s">
        <v>496</v>
      </c>
      <c r="B194" s="52" t="s">
        <v>497</v>
      </c>
      <c r="C194" s="26" t="s">
        <v>498</v>
      </c>
      <c r="D194" s="27" t="s">
        <v>93</v>
      </c>
      <c r="E194" s="28">
        <v>1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70"/>
      <c r="Q194" s="70"/>
      <c r="R194" s="70"/>
      <c r="S194" s="98"/>
      <c r="T194" s="30">
        <f t="shared" si="168"/>
        <v>0</v>
      </c>
      <c r="U194" s="30">
        <f t="shared" si="169"/>
        <v>0</v>
      </c>
      <c r="V194" s="85">
        <f t="shared" si="193"/>
        <v>1</v>
      </c>
      <c r="W194" s="31">
        <v>49.11</v>
      </c>
      <c r="X194" s="32">
        <f t="shared" si="194"/>
        <v>49.11</v>
      </c>
      <c r="Y194" s="32">
        <f t="shared" si="195"/>
        <v>0</v>
      </c>
      <c r="Z194" s="32">
        <f t="shared" si="196"/>
        <v>0</v>
      </c>
      <c r="AA194" s="32">
        <f t="shared" si="197"/>
        <v>0</v>
      </c>
      <c r="AB194" s="32">
        <f t="shared" si="198"/>
        <v>0</v>
      </c>
      <c r="AC194" s="32">
        <f t="shared" si="199"/>
        <v>0</v>
      </c>
      <c r="AD194" s="32">
        <f t="shared" si="200"/>
        <v>0</v>
      </c>
      <c r="AE194" s="32">
        <f t="shared" si="201"/>
        <v>0</v>
      </c>
      <c r="AF194" s="32">
        <f t="shared" si="202"/>
        <v>0</v>
      </c>
      <c r="AG194" s="32">
        <f t="shared" si="203"/>
        <v>0</v>
      </c>
      <c r="AH194" s="32">
        <f t="shared" si="204"/>
        <v>0</v>
      </c>
      <c r="AI194" s="33">
        <f t="shared" si="205"/>
        <v>0</v>
      </c>
      <c r="AJ194" s="33">
        <f t="shared" si="206"/>
        <v>0</v>
      </c>
      <c r="AK194" s="33">
        <f t="shared" si="207"/>
        <v>0</v>
      </c>
      <c r="AL194" s="100">
        <f t="shared" si="208"/>
        <v>0</v>
      </c>
      <c r="AM194" s="32">
        <f t="shared" si="209"/>
        <v>0</v>
      </c>
      <c r="AN194" s="106">
        <f t="shared" si="190"/>
        <v>0</v>
      </c>
      <c r="AO194" s="83">
        <f t="shared" si="170"/>
        <v>49.11</v>
      </c>
      <c r="AP194" s="34">
        <f t="shared" si="210"/>
        <v>0</v>
      </c>
      <c r="AQ194" s="65"/>
      <c r="AR194" s="65"/>
      <c r="AS194" s="65"/>
      <c r="AT194" s="65"/>
      <c r="AU194" s="65"/>
      <c r="AV194" s="65"/>
    </row>
    <row r="195" spans="1:48" x14ac:dyDescent="0.25">
      <c r="A195" s="24" t="s">
        <v>499</v>
      </c>
      <c r="B195" s="52" t="s">
        <v>500</v>
      </c>
      <c r="C195" s="26" t="s">
        <v>501</v>
      </c>
      <c r="D195" s="27" t="s">
        <v>93</v>
      </c>
      <c r="E195" s="28">
        <v>1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70"/>
      <c r="Q195" s="70"/>
      <c r="R195" s="70"/>
      <c r="S195" s="98"/>
      <c r="T195" s="30">
        <f t="shared" si="168"/>
        <v>0</v>
      </c>
      <c r="U195" s="30">
        <f t="shared" si="169"/>
        <v>0</v>
      </c>
      <c r="V195" s="85">
        <f t="shared" si="193"/>
        <v>1</v>
      </c>
      <c r="W195" s="31">
        <v>121.82</v>
      </c>
      <c r="X195" s="32">
        <f t="shared" si="194"/>
        <v>121.82</v>
      </c>
      <c r="Y195" s="32">
        <f t="shared" si="195"/>
        <v>0</v>
      </c>
      <c r="Z195" s="32">
        <f t="shared" si="196"/>
        <v>0</v>
      </c>
      <c r="AA195" s="32">
        <f t="shared" si="197"/>
        <v>0</v>
      </c>
      <c r="AB195" s="32">
        <f t="shared" si="198"/>
        <v>0</v>
      </c>
      <c r="AC195" s="32">
        <f t="shared" si="199"/>
        <v>0</v>
      </c>
      <c r="AD195" s="32">
        <f t="shared" si="200"/>
        <v>0</v>
      </c>
      <c r="AE195" s="32">
        <f t="shared" si="201"/>
        <v>0</v>
      </c>
      <c r="AF195" s="32">
        <f t="shared" si="202"/>
        <v>0</v>
      </c>
      <c r="AG195" s="32">
        <f t="shared" si="203"/>
        <v>0</v>
      </c>
      <c r="AH195" s="32">
        <f t="shared" si="204"/>
        <v>0</v>
      </c>
      <c r="AI195" s="33">
        <f t="shared" si="205"/>
        <v>0</v>
      </c>
      <c r="AJ195" s="33">
        <f t="shared" si="206"/>
        <v>0</v>
      </c>
      <c r="AK195" s="33">
        <f t="shared" si="207"/>
        <v>0</v>
      </c>
      <c r="AL195" s="100">
        <f t="shared" si="208"/>
        <v>0</v>
      </c>
      <c r="AM195" s="32">
        <f t="shared" si="209"/>
        <v>0</v>
      </c>
      <c r="AN195" s="106">
        <f t="shared" si="190"/>
        <v>0</v>
      </c>
      <c r="AO195" s="83">
        <f t="shared" si="170"/>
        <v>121.82</v>
      </c>
      <c r="AP195" s="34">
        <f t="shared" si="210"/>
        <v>0</v>
      </c>
      <c r="AQ195" s="65"/>
      <c r="AR195" s="65"/>
      <c r="AS195" s="65"/>
      <c r="AT195" s="65"/>
      <c r="AU195" s="65"/>
      <c r="AV195" s="65"/>
    </row>
    <row r="196" spans="1:48" x14ac:dyDescent="0.25">
      <c r="A196" s="24" t="s">
        <v>502</v>
      </c>
      <c r="B196" s="52" t="s">
        <v>503</v>
      </c>
      <c r="C196" s="26" t="s">
        <v>504</v>
      </c>
      <c r="D196" s="27" t="s">
        <v>93</v>
      </c>
      <c r="E196" s="28">
        <v>2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70"/>
      <c r="Q196" s="70"/>
      <c r="R196" s="70"/>
      <c r="S196" s="98"/>
      <c r="T196" s="30">
        <f t="shared" si="168"/>
        <v>0</v>
      </c>
      <c r="U196" s="30">
        <f t="shared" si="169"/>
        <v>0</v>
      </c>
      <c r="V196" s="85">
        <f t="shared" si="193"/>
        <v>2</v>
      </c>
      <c r="W196" s="31">
        <v>205.51</v>
      </c>
      <c r="X196" s="32">
        <f t="shared" si="194"/>
        <v>411.02</v>
      </c>
      <c r="Y196" s="32">
        <f t="shared" si="195"/>
        <v>0</v>
      </c>
      <c r="Z196" s="32">
        <f t="shared" si="196"/>
        <v>0</v>
      </c>
      <c r="AA196" s="32">
        <f t="shared" si="197"/>
        <v>0</v>
      </c>
      <c r="AB196" s="32">
        <f t="shared" si="198"/>
        <v>0</v>
      </c>
      <c r="AC196" s="32">
        <f t="shared" si="199"/>
        <v>0</v>
      </c>
      <c r="AD196" s="32">
        <f t="shared" si="200"/>
        <v>0</v>
      </c>
      <c r="AE196" s="32">
        <f t="shared" si="201"/>
        <v>0</v>
      </c>
      <c r="AF196" s="32">
        <f t="shared" si="202"/>
        <v>0</v>
      </c>
      <c r="AG196" s="32">
        <f t="shared" si="203"/>
        <v>0</v>
      </c>
      <c r="AH196" s="32">
        <f t="shared" si="204"/>
        <v>0</v>
      </c>
      <c r="AI196" s="33">
        <f t="shared" si="205"/>
        <v>0</v>
      </c>
      <c r="AJ196" s="33">
        <f t="shared" si="206"/>
        <v>0</v>
      </c>
      <c r="AK196" s="33">
        <f t="shared" si="207"/>
        <v>0</v>
      </c>
      <c r="AL196" s="100">
        <f t="shared" si="208"/>
        <v>0</v>
      </c>
      <c r="AM196" s="32">
        <f t="shared" si="209"/>
        <v>0</v>
      </c>
      <c r="AN196" s="106">
        <f t="shared" si="190"/>
        <v>0</v>
      </c>
      <c r="AO196" s="83">
        <f t="shared" si="170"/>
        <v>411.02</v>
      </c>
      <c r="AP196" s="34">
        <f t="shared" si="210"/>
        <v>0</v>
      </c>
      <c r="AQ196" s="65"/>
      <c r="AR196" s="65"/>
      <c r="AS196" s="65"/>
      <c r="AT196" s="65"/>
      <c r="AU196" s="65"/>
      <c r="AV196" s="65"/>
    </row>
    <row r="197" spans="1:48" x14ac:dyDescent="0.25">
      <c r="A197" s="24" t="s">
        <v>203</v>
      </c>
      <c r="B197" s="52" t="s">
        <v>505</v>
      </c>
      <c r="C197" s="26" t="s">
        <v>506</v>
      </c>
      <c r="D197" s="27" t="s">
        <v>93</v>
      </c>
      <c r="E197" s="28">
        <v>1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70"/>
      <c r="Q197" s="70"/>
      <c r="R197" s="70"/>
      <c r="S197" s="98"/>
      <c r="T197" s="30">
        <f t="shared" si="168"/>
        <v>0</v>
      </c>
      <c r="U197" s="30">
        <f t="shared" si="169"/>
        <v>0</v>
      </c>
      <c r="V197" s="85">
        <f t="shared" si="193"/>
        <v>1</v>
      </c>
      <c r="W197" s="31">
        <v>498.77570512</v>
      </c>
      <c r="X197" s="32">
        <f t="shared" si="194"/>
        <v>498.78</v>
      </c>
      <c r="Y197" s="32">
        <f t="shared" si="195"/>
        <v>0</v>
      </c>
      <c r="Z197" s="32">
        <f t="shared" si="196"/>
        <v>0</v>
      </c>
      <c r="AA197" s="32">
        <f t="shared" si="197"/>
        <v>0</v>
      </c>
      <c r="AB197" s="32">
        <f t="shared" si="198"/>
        <v>0</v>
      </c>
      <c r="AC197" s="32">
        <f t="shared" si="199"/>
        <v>0</v>
      </c>
      <c r="AD197" s="32">
        <f t="shared" si="200"/>
        <v>0</v>
      </c>
      <c r="AE197" s="32">
        <f t="shared" si="201"/>
        <v>0</v>
      </c>
      <c r="AF197" s="32">
        <f t="shared" si="202"/>
        <v>0</v>
      </c>
      <c r="AG197" s="32">
        <f t="shared" si="203"/>
        <v>0</v>
      </c>
      <c r="AH197" s="32">
        <f t="shared" si="204"/>
        <v>0</v>
      </c>
      <c r="AI197" s="33">
        <f t="shared" si="205"/>
        <v>0</v>
      </c>
      <c r="AJ197" s="33">
        <f t="shared" si="206"/>
        <v>0</v>
      </c>
      <c r="AK197" s="33">
        <f t="shared" si="207"/>
        <v>0</v>
      </c>
      <c r="AL197" s="100">
        <f t="shared" si="208"/>
        <v>0</v>
      </c>
      <c r="AM197" s="32">
        <f t="shared" si="209"/>
        <v>0</v>
      </c>
      <c r="AN197" s="106">
        <f t="shared" si="190"/>
        <v>0</v>
      </c>
      <c r="AO197" s="83">
        <f t="shared" si="170"/>
        <v>498.78</v>
      </c>
      <c r="AP197" s="34">
        <f t="shared" si="210"/>
        <v>0</v>
      </c>
      <c r="AQ197" s="65"/>
      <c r="AR197" s="65"/>
      <c r="AS197" s="65"/>
      <c r="AT197" s="65"/>
      <c r="AU197" s="65"/>
      <c r="AV197" s="65"/>
    </row>
    <row r="198" spans="1:48" x14ac:dyDescent="0.25">
      <c r="A198" s="24" t="s">
        <v>507</v>
      </c>
      <c r="B198" s="52" t="s">
        <v>508</v>
      </c>
      <c r="C198" s="26" t="s">
        <v>509</v>
      </c>
      <c r="D198" s="27" t="s">
        <v>93</v>
      </c>
      <c r="E198" s="28">
        <v>13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70"/>
      <c r="Q198" s="70"/>
      <c r="R198" s="70"/>
      <c r="S198" s="98"/>
      <c r="T198" s="30">
        <f t="shared" si="168"/>
        <v>0</v>
      </c>
      <c r="U198" s="30">
        <f t="shared" si="169"/>
        <v>0</v>
      </c>
      <c r="V198" s="85">
        <f t="shared" si="193"/>
        <v>13</v>
      </c>
      <c r="W198" s="31">
        <v>38.520000000000003</v>
      </c>
      <c r="X198" s="32">
        <f t="shared" si="194"/>
        <v>500.76</v>
      </c>
      <c r="Y198" s="32">
        <f t="shared" si="195"/>
        <v>0</v>
      </c>
      <c r="Z198" s="32">
        <f t="shared" si="196"/>
        <v>0</v>
      </c>
      <c r="AA198" s="32">
        <f t="shared" si="197"/>
        <v>0</v>
      </c>
      <c r="AB198" s="32">
        <f t="shared" si="198"/>
        <v>0</v>
      </c>
      <c r="AC198" s="32">
        <f t="shared" si="199"/>
        <v>0</v>
      </c>
      <c r="AD198" s="32">
        <f t="shared" si="200"/>
        <v>0</v>
      </c>
      <c r="AE198" s="32">
        <f t="shared" si="201"/>
        <v>0</v>
      </c>
      <c r="AF198" s="32">
        <f t="shared" si="202"/>
        <v>0</v>
      </c>
      <c r="AG198" s="32">
        <f t="shared" si="203"/>
        <v>0</v>
      </c>
      <c r="AH198" s="32">
        <f t="shared" si="204"/>
        <v>0</v>
      </c>
      <c r="AI198" s="33">
        <f t="shared" si="205"/>
        <v>0</v>
      </c>
      <c r="AJ198" s="33">
        <f t="shared" si="206"/>
        <v>0</v>
      </c>
      <c r="AK198" s="33">
        <f t="shared" si="207"/>
        <v>0</v>
      </c>
      <c r="AL198" s="100">
        <f t="shared" si="208"/>
        <v>0</v>
      </c>
      <c r="AM198" s="32">
        <f t="shared" si="209"/>
        <v>0</v>
      </c>
      <c r="AN198" s="106">
        <f t="shared" si="190"/>
        <v>0</v>
      </c>
      <c r="AO198" s="83">
        <f t="shared" si="170"/>
        <v>500.76</v>
      </c>
      <c r="AP198" s="34">
        <f t="shared" si="210"/>
        <v>0</v>
      </c>
      <c r="AQ198" s="65"/>
      <c r="AR198" s="65"/>
      <c r="AS198" s="65"/>
      <c r="AT198" s="65"/>
      <c r="AU198" s="65"/>
      <c r="AV198" s="65"/>
    </row>
    <row r="199" spans="1:48" x14ac:dyDescent="0.25">
      <c r="A199" s="11"/>
      <c r="B199" s="11"/>
      <c r="C199" s="13" t="s">
        <v>510</v>
      </c>
      <c r="D199" s="13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68"/>
      <c r="Q199" s="68"/>
      <c r="R199" s="68"/>
      <c r="S199" s="94"/>
      <c r="T199" s="38">
        <f t="shared" si="168"/>
        <v>0</v>
      </c>
      <c r="U199" s="38">
        <f t="shared" si="169"/>
        <v>0</v>
      </c>
      <c r="V199" s="39"/>
      <c r="W199" s="39"/>
      <c r="X199" s="41">
        <f t="shared" ref="X199" si="211">SUM(X190:X198)</f>
        <v>3880.1500000000005</v>
      </c>
      <c r="Y199" s="41">
        <f>SUM(Y190:Y198)</f>
        <v>0</v>
      </c>
      <c r="Z199" s="41">
        <f t="shared" ref="Z199:AM199" si="212">SUM(Z190:Z198)</f>
        <v>0</v>
      </c>
      <c r="AA199" s="41">
        <f t="shared" si="212"/>
        <v>0</v>
      </c>
      <c r="AB199" s="41">
        <f t="shared" si="212"/>
        <v>0</v>
      </c>
      <c r="AC199" s="41">
        <f t="shared" si="212"/>
        <v>0</v>
      </c>
      <c r="AD199" s="41">
        <f t="shared" si="212"/>
        <v>0</v>
      </c>
      <c r="AE199" s="41">
        <f t="shared" si="212"/>
        <v>0</v>
      </c>
      <c r="AF199" s="41">
        <f t="shared" si="212"/>
        <v>0</v>
      </c>
      <c r="AG199" s="41">
        <f t="shared" si="212"/>
        <v>0</v>
      </c>
      <c r="AH199" s="41">
        <f t="shared" si="212"/>
        <v>0</v>
      </c>
      <c r="AI199" s="41">
        <f t="shared" si="212"/>
        <v>0</v>
      </c>
      <c r="AJ199" s="41">
        <f t="shared" si="212"/>
        <v>0</v>
      </c>
      <c r="AK199" s="41">
        <f t="shared" si="212"/>
        <v>0</v>
      </c>
      <c r="AL199" s="101">
        <f t="shared" si="212"/>
        <v>1506</v>
      </c>
      <c r="AM199" s="41">
        <f t="shared" si="212"/>
        <v>0</v>
      </c>
      <c r="AN199" s="106">
        <f>SUBTOTAL(9,AN190:AN198)</f>
        <v>1506</v>
      </c>
      <c r="AO199" s="83">
        <f t="shared" si="170"/>
        <v>2374.1500000000005</v>
      </c>
      <c r="AP199" s="34"/>
      <c r="AQ199" s="110">
        <f>AN199+AO199</f>
        <v>3880.1500000000005</v>
      </c>
      <c r="AR199" s="110">
        <f>X199</f>
        <v>3880.1500000000005</v>
      </c>
      <c r="AS199" s="23"/>
      <c r="AT199" s="23"/>
      <c r="AU199" s="23"/>
      <c r="AV199" s="23"/>
    </row>
    <row r="200" spans="1:48" x14ac:dyDescent="0.25">
      <c r="A200" s="58"/>
      <c r="B200" s="59"/>
      <c r="C200" s="66"/>
      <c r="D200" s="60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70"/>
      <c r="Q200" s="70"/>
      <c r="R200" s="70"/>
      <c r="S200" s="98"/>
      <c r="T200" s="30">
        <f t="shared" si="168"/>
        <v>0</v>
      </c>
      <c r="U200" s="30">
        <f t="shared" si="169"/>
        <v>0</v>
      </c>
      <c r="V200" s="85"/>
      <c r="W200" s="71"/>
      <c r="X200" s="48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3"/>
      <c r="AJ200" s="33"/>
      <c r="AK200" s="33"/>
      <c r="AL200" s="100"/>
      <c r="AM200" s="32"/>
      <c r="AN200" s="106">
        <f t="shared" si="190"/>
        <v>0</v>
      </c>
      <c r="AO200" s="83">
        <f t="shared" si="170"/>
        <v>0</v>
      </c>
      <c r="AP200" s="34"/>
      <c r="AQ200" s="65"/>
      <c r="AR200" s="65"/>
      <c r="AS200" s="65"/>
      <c r="AT200" s="65"/>
      <c r="AU200" s="65"/>
      <c r="AV200" s="65"/>
    </row>
    <row r="201" spans="1:48" x14ac:dyDescent="0.25">
      <c r="A201" s="11"/>
      <c r="B201" s="11" t="s">
        <v>511</v>
      </c>
      <c r="C201" s="74" t="s">
        <v>512</v>
      </c>
      <c r="D201" s="13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68"/>
      <c r="Q201" s="68"/>
      <c r="R201" s="68"/>
      <c r="S201" s="94"/>
      <c r="T201" s="38">
        <f t="shared" si="168"/>
        <v>0</v>
      </c>
      <c r="U201" s="38">
        <f t="shared" si="169"/>
        <v>0</v>
      </c>
      <c r="V201" s="39"/>
      <c r="W201" s="39"/>
      <c r="X201" s="50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0"/>
      <c r="AJ201" s="40"/>
      <c r="AK201" s="40"/>
      <c r="AL201" s="101"/>
      <c r="AM201" s="40"/>
      <c r="AN201" s="106">
        <f t="shared" si="190"/>
        <v>0</v>
      </c>
      <c r="AO201" s="83">
        <f t="shared" si="170"/>
        <v>0</v>
      </c>
      <c r="AP201" s="34"/>
      <c r="AQ201" s="23"/>
      <c r="AR201" s="23"/>
      <c r="AS201" s="23"/>
      <c r="AT201" s="23"/>
      <c r="AU201" s="23"/>
      <c r="AV201" s="23"/>
    </row>
    <row r="202" spans="1:48" x14ac:dyDescent="0.25">
      <c r="A202" s="24" t="s">
        <v>513</v>
      </c>
      <c r="B202" s="52" t="s">
        <v>514</v>
      </c>
      <c r="C202" s="26" t="s">
        <v>515</v>
      </c>
      <c r="D202" s="27" t="s">
        <v>80</v>
      </c>
      <c r="E202" s="28">
        <v>150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70"/>
      <c r="Q202" s="70"/>
      <c r="R202" s="70"/>
      <c r="S202" s="98"/>
      <c r="T202" s="30">
        <f t="shared" si="168"/>
        <v>0</v>
      </c>
      <c r="U202" s="30">
        <f t="shared" si="169"/>
        <v>0</v>
      </c>
      <c r="V202" s="85">
        <f t="shared" ref="V202:V212" si="213">E202-U202</f>
        <v>150</v>
      </c>
      <c r="W202" s="31">
        <v>33.74</v>
      </c>
      <c r="X202" s="32">
        <f t="shared" ref="X202:X212" si="214">TRUNC(ROUND(E202*W202,2),2)</f>
        <v>5061</v>
      </c>
      <c r="Y202" s="32">
        <f t="shared" ref="Y202:Y212" si="215">F202*W202</f>
        <v>0</v>
      </c>
      <c r="Z202" s="32">
        <f t="shared" ref="Z202:Z212" si="216">G202*W202</f>
        <v>0</v>
      </c>
      <c r="AA202" s="32">
        <f t="shared" ref="AA202:AA212" si="217">H202*W202</f>
        <v>0</v>
      </c>
      <c r="AB202" s="32">
        <f t="shared" ref="AB202:AB212" si="218">I202*W202</f>
        <v>0</v>
      </c>
      <c r="AC202" s="32">
        <f t="shared" ref="AC202:AC212" si="219">J202*W202</f>
        <v>0</v>
      </c>
      <c r="AD202" s="32">
        <f t="shared" ref="AD202:AD212" si="220">K202*W202</f>
        <v>0</v>
      </c>
      <c r="AE202" s="32">
        <f t="shared" ref="AE202:AE212" si="221">L202*W202</f>
        <v>0</v>
      </c>
      <c r="AF202" s="32">
        <f t="shared" ref="AF202:AF212" si="222">M202*W202</f>
        <v>0</v>
      </c>
      <c r="AG202" s="32">
        <f t="shared" ref="AG202:AG212" si="223">N202*W202</f>
        <v>0</v>
      </c>
      <c r="AH202" s="32">
        <f t="shared" ref="AH202:AH212" si="224">O202*W202</f>
        <v>0</v>
      </c>
      <c r="AI202" s="33">
        <f t="shared" ref="AI202:AI212" si="225">TRUNC(ROUND(P202*W202,2),2)</f>
        <v>0</v>
      </c>
      <c r="AJ202" s="33">
        <f t="shared" ref="AJ202:AJ212" si="226">Q202*W202</f>
        <v>0</v>
      </c>
      <c r="AK202" s="33">
        <f t="shared" ref="AK202:AK212" si="227">R202*W202</f>
        <v>0</v>
      </c>
      <c r="AL202" s="100">
        <f t="shared" ref="AL202:AL212" si="228">S202*W202</f>
        <v>0</v>
      </c>
      <c r="AM202" s="32">
        <f t="shared" ref="AM202:AM212" si="229">T202*W202</f>
        <v>0</v>
      </c>
      <c r="AN202" s="106">
        <f t="shared" si="190"/>
        <v>0</v>
      </c>
      <c r="AO202" s="83">
        <f t="shared" si="170"/>
        <v>5061</v>
      </c>
      <c r="AP202" s="34">
        <f t="shared" ref="AP202:AP212" si="230">(U202*100)/E202</f>
        <v>0</v>
      </c>
      <c r="AQ202" s="65"/>
      <c r="AR202" s="65"/>
      <c r="AS202" s="65"/>
      <c r="AT202" s="65"/>
      <c r="AU202" s="65"/>
      <c r="AV202" s="65"/>
    </row>
    <row r="203" spans="1:48" x14ac:dyDescent="0.25">
      <c r="A203" s="24" t="s">
        <v>516</v>
      </c>
      <c r="B203" s="52" t="s">
        <v>517</v>
      </c>
      <c r="C203" s="26" t="s">
        <v>518</v>
      </c>
      <c r="D203" s="27" t="s">
        <v>80</v>
      </c>
      <c r="E203" s="28">
        <v>210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70"/>
      <c r="Q203" s="70"/>
      <c r="R203" s="70"/>
      <c r="S203" s="98"/>
      <c r="T203" s="30">
        <f t="shared" si="168"/>
        <v>0</v>
      </c>
      <c r="U203" s="30">
        <f t="shared" si="169"/>
        <v>0</v>
      </c>
      <c r="V203" s="85">
        <f t="shared" si="213"/>
        <v>210</v>
      </c>
      <c r="W203" s="31">
        <v>23.65</v>
      </c>
      <c r="X203" s="32">
        <f t="shared" si="214"/>
        <v>4966.5</v>
      </c>
      <c r="Y203" s="32">
        <f t="shared" si="215"/>
        <v>0</v>
      </c>
      <c r="Z203" s="32">
        <f t="shared" si="216"/>
        <v>0</v>
      </c>
      <c r="AA203" s="32">
        <f t="shared" si="217"/>
        <v>0</v>
      </c>
      <c r="AB203" s="32">
        <f t="shared" si="218"/>
        <v>0</v>
      </c>
      <c r="AC203" s="32">
        <f t="shared" si="219"/>
        <v>0</v>
      </c>
      <c r="AD203" s="32">
        <f t="shared" si="220"/>
        <v>0</v>
      </c>
      <c r="AE203" s="32">
        <f t="shared" si="221"/>
        <v>0</v>
      </c>
      <c r="AF203" s="32">
        <f t="shared" si="222"/>
        <v>0</v>
      </c>
      <c r="AG203" s="32">
        <f t="shared" si="223"/>
        <v>0</v>
      </c>
      <c r="AH203" s="32">
        <f t="shared" si="224"/>
        <v>0</v>
      </c>
      <c r="AI203" s="33">
        <f t="shared" si="225"/>
        <v>0</v>
      </c>
      <c r="AJ203" s="33">
        <f t="shared" si="226"/>
        <v>0</v>
      </c>
      <c r="AK203" s="33">
        <f t="shared" si="227"/>
        <v>0</v>
      </c>
      <c r="AL203" s="100">
        <f t="shared" si="228"/>
        <v>0</v>
      </c>
      <c r="AM203" s="32">
        <f t="shared" si="229"/>
        <v>0</v>
      </c>
      <c r="AN203" s="106">
        <f t="shared" si="190"/>
        <v>0</v>
      </c>
      <c r="AO203" s="83">
        <f t="shared" si="170"/>
        <v>4966.5</v>
      </c>
      <c r="AP203" s="34">
        <f t="shared" si="230"/>
        <v>0</v>
      </c>
      <c r="AQ203" s="65"/>
      <c r="AR203" s="65"/>
      <c r="AS203" s="65"/>
      <c r="AT203" s="65"/>
      <c r="AU203" s="65"/>
      <c r="AV203" s="65"/>
    </row>
    <row r="204" spans="1:48" ht="28.5" x14ac:dyDescent="0.25">
      <c r="A204" s="24" t="s">
        <v>519</v>
      </c>
      <c r="B204" s="52" t="s">
        <v>520</v>
      </c>
      <c r="C204" s="26" t="s">
        <v>521</v>
      </c>
      <c r="D204" s="27" t="s">
        <v>93</v>
      </c>
      <c r="E204" s="28">
        <v>12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70"/>
      <c r="Q204" s="70"/>
      <c r="R204" s="70"/>
      <c r="S204" s="98"/>
      <c r="T204" s="30">
        <f t="shared" si="168"/>
        <v>0</v>
      </c>
      <c r="U204" s="30">
        <f t="shared" si="169"/>
        <v>0</v>
      </c>
      <c r="V204" s="85">
        <f t="shared" si="213"/>
        <v>12</v>
      </c>
      <c r="W204" s="31">
        <v>79.760000000000005</v>
      </c>
      <c r="X204" s="32">
        <f t="shared" si="214"/>
        <v>957.12</v>
      </c>
      <c r="Y204" s="32">
        <f t="shared" si="215"/>
        <v>0</v>
      </c>
      <c r="Z204" s="32">
        <f t="shared" si="216"/>
        <v>0</v>
      </c>
      <c r="AA204" s="32">
        <f t="shared" si="217"/>
        <v>0</v>
      </c>
      <c r="AB204" s="32">
        <f t="shared" si="218"/>
        <v>0</v>
      </c>
      <c r="AC204" s="32">
        <f t="shared" si="219"/>
        <v>0</v>
      </c>
      <c r="AD204" s="32">
        <f t="shared" si="220"/>
        <v>0</v>
      </c>
      <c r="AE204" s="32">
        <f t="shared" si="221"/>
        <v>0</v>
      </c>
      <c r="AF204" s="32">
        <f t="shared" si="222"/>
        <v>0</v>
      </c>
      <c r="AG204" s="32">
        <f t="shared" si="223"/>
        <v>0</v>
      </c>
      <c r="AH204" s="32">
        <f t="shared" si="224"/>
        <v>0</v>
      </c>
      <c r="AI204" s="33">
        <f t="shared" si="225"/>
        <v>0</v>
      </c>
      <c r="AJ204" s="33">
        <f t="shared" si="226"/>
        <v>0</v>
      </c>
      <c r="AK204" s="33">
        <f t="shared" si="227"/>
        <v>0</v>
      </c>
      <c r="AL204" s="100">
        <f t="shared" si="228"/>
        <v>0</v>
      </c>
      <c r="AM204" s="32">
        <f t="shared" si="229"/>
        <v>0</v>
      </c>
      <c r="AN204" s="106">
        <f t="shared" si="190"/>
        <v>0</v>
      </c>
      <c r="AO204" s="83">
        <f t="shared" si="170"/>
        <v>957.12</v>
      </c>
      <c r="AP204" s="34">
        <f t="shared" si="230"/>
        <v>0</v>
      </c>
      <c r="AQ204" s="65"/>
      <c r="AR204" s="65"/>
      <c r="AS204" s="65"/>
      <c r="AT204" s="65"/>
      <c r="AU204" s="65"/>
      <c r="AV204" s="65"/>
    </row>
    <row r="205" spans="1:48" x14ac:dyDescent="0.25">
      <c r="A205" s="24" t="s">
        <v>203</v>
      </c>
      <c r="B205" s="52" t="s">
        <v>522</v>
      </c>
      <c r="C205" s="26" t="s">
        <v>523</v>
      </c>
      <c r="D205" s="27" t="s">
        <v>93</v>
      </c>
      <c r="E205" s="28">
        <v>12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70"/>
      <c r="Q205" s="70"/>
      <c r="R205" s="70"/>
      <c r="S205" s="98"/>
      <c r="T205" s="30">
        <f t="shared" ref="T205:T265" si="231">F205+G205+H205+I205+J205+K205+L205+M205+N205+O205+P205+Q205+R205</f>
        <v>0</v>
      </c>
      <c r="U205" s="30">
        <f t="shared" ref="U205:U266" si="232">T205+S205</f>
        <v>0</v>
      </c>
      <c r="V205" s="85">
        <f t="shared" si="213"/>
        <v>12</v>
      </c>
      <c r="W205" s="31">
        <v>71.852853072000002</v>
      </c>
      <c r="X205" s="32">
        <f t="shared" si="214"/>
        <v>862.23</v>
      </c>
      <c r="Y205" s="32">
        <f t="shared" si="215"/>
        <v>0</v>
      </c>
      <c r="Z205" s="32">
        <f t="shared" si="216"/>
        <v>0</v>
      </c>
      <c r="AA205" s="32">
        <f t="shared" si="217"/>
        <v>0</v>
      </c>
      <c r="AB205" s="32">
        <f t="shared" si="218"/>
        <v>0</v>
      </c>
      <c r="AC205" s="32">
        <f t="shared" si="219"/>
        <v>0</v>
      </c>
      <c r="AD205" s="32">
        <f t="shared" si="220"/>
        <v>0</v>
      </c>
      <c r="AE205" s="32">
        <f t="shared" si="221"/>
        <v>0</v>
      </c>
      <c r="AF205" s="32">
        <f t="shared" si="222"/>
        <v>0</v>
      </c>
      <c r="AG205" s="32">
        <f t="shared" si="223"/>
        <v>0</v>
      </c>
      <c r="AH205" s="32">
        <f t="shared" si="224"/>
        <v>0</v>
      </c>
      <c r="AI205" s="33">
        <f t="shared" si="225"/>
        <v>0</v>
      </c>
      <c r="AJ205" s="33">
        <f t="shared" si="226"/>
        <v>0</v>
      </c>
      <c r="AK205" s="33">
        <f t="shared" si="227"/>
        <v>0</v>
      </c>
      <c r="AL205" s="100">
        <f t="shared" si="228"/>
        <v>0</v>
      </c>
      <c r="AM205" s="32">
        <f t="shared" si="229"/>
        <v>0</v>
      </c>
      <c r="AN205" s="106">
        <f t="shared" si="190"/>
        <v>0</v>
      </c>
      <c r="AO205" s="83">
        <f t="shared" ref="AO205:AO268" si="233">X205-AN205</f>
        <v>862.23</v>
      </c>
      <c r="AP205" s="34">
        <f t="shared" si="230"/>
        <v>0</v>
      </c>
      <c r="AQ205" s="65"/>
      <c r="AR205" s="65"/>
      <c r="AS205" s="65"/>
      <c r="AT205" s="65"/>
      <c r="AU205" s="65"/>
      <c r="AV205" s="65"/>
    </row>
    <row r="206" spans="1:48" ht="28.5" x14ac:dyDescent="0.25">
      <c r="A206" s="24" t="s">
        <v>524</v>
      </c>
      <c r="B206" s="52" t="s">
        <v>525</v>
      </c>
      <c r="C206" s="26" t="s">
        <v>526</v>
      </c>
      <c r="D206" s="27" t="s">
        <v>93</v>
      </c>
      <c r="E206" s="28">
        <v>12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70"/>
      <c r="Q206" s="70"/>
      <c r="R206" s="70"/>
      <c r="S206" s="98"/>
      <c r="T206" s="30">
        <f t="shared" si="231"/>
        <v>0</v>
      </c>
      <c r="U206" s="30">
        <f t="shared" si="232"/>
        <v>0</v>
      </c>
      <c r="V206" s="85">
        <f t="shared" si="213"/>
        <v>12</v>
      </c>
      <c r="W206" s="31">
        <v>45.25</v>
      </c>
      <c r="X206" s="32">
        <f t="shared" si="214"/>
        <v>543</v>
      </c>
      <c r="Y206" s="32">
        <f t="shared" si="215"/>
        <v>0</v>
      </c>
      <c r="Z206" s="32">
        <f t="shared" si="216"/>
        <v>0</v>
      </c>
      <c r="AA206" s="32">
        <f t="shared" si="217"/>
        <v>0</v>
      </c>
      <c r="AB206" s="32">
        <f t="shared" si="218"/>
        <v>0</v>
      </c>
      <c r="AC206" s="32">
        <f t="shared" si="219"/>
        <v>0</v>
      </c>
      <c r="AD206" s="32">
        <f t="shared" si="220"/>
        <v>0</v>
      </c>
      <c r="AE206" s="32">
        <f t="shared" si="221"/>
        <v>0</v>
      </c>
      <c r="AF206" s="32">
        <f t="shared" si="222"/>
        <v>0</v>
      </c>
      <c r="AG206" s="32">
        <f t="shared" si="223"/>
        <v>0</v>
      </c>
      <c r="AH206" s="32">
        <f t="shared" si="224"/>
        <v>0</v>
      </c>
      <c r="AI206" s="33">
        <f t="shared" si="225"/>
        <v>0</v>
      </c>
      <c r="AJ206" s="33">
        <f t="shared" si="226"/>
        <v>0</v>
      </c>
      <c r="AK206" s="33">
        <f t="shared" si="227"/>
        <v>0</v>
      </c>
      <c r="AL206" s="100">
        <f t="shared" si="228"/>
        <v>0</v>
      </c>
      <c r="AM206" s="32">
        <f t="shared" si="229"/>
        <v>0</v>
      </c>
      <c r="AN206" s="106">
        <f t="shared" si="190"/>
        <v>0</v>
      </c>
      <c r="AO206" s="83">
        <f t="shared" si="233"/>
        <v>543</v>
      </c>
      <c r="AP206" s="34">
        <f t="shared" si="230"/>
        <v>0</v>
      </c>
      <c r="AQ206" s="65"/>
      <c r="AR206" s="65"/>
      <c r="AS206" s="65"/>
      <c r="AT206" s="65"/>
      <c r="AU206" s="65"/>
      <c r="AV206" s="65"/>
    </row>
    <row r="207" spans="1:48" x14ac:dyDescent="0.25">
      <c r="A207" s="24" t="s">
        <v>527</v>
      </c>
      <c r="B207" s="52" t="s">
        <v>528</v>
      </c>
      <c r="C207" s="26" t="s">
        <v>529</v>
      </c>
      <c r="D207" s="27" t="s">
        <v>93</v>
      </c>
      <c r="E207" s="28">
        <v>12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70"/>
      <c r="Q207" s="70"/>
      <c r="R207" s="70"/>
      <c r="S207" s="98"/>
      <c r="T207" s="30">
        <f t="shared" si="231"/>
        <v>0</v>
      </c>
      <c r="U207" s="30">
        <f t="shared" si="232"/>
        <v>0</v>
      </c>
      <c r="V207" s="85">
        <f t="shared" si="213"/>
        <v>12</v>
      </c>
      <c r="W207" s="31">
        <v>112.56</v>
      </c>
      <c r="X207" s="32">
        <f t="shared" si="214"/>
        <v>1350.72</v>
      </c>
      <c r="Y207" s="32">
        <f t="shared" si="215"/>
        <v>0</v>
      </c>
      <c r="Z207" s="32">
        <f t="shared" si="216"/>
        <v>0</v>
      </c>
      <c r="AA207" s="32">
        <f t="shared" si="217"/>
        <v>0</v>
      </c>
      <c r="AB207" s="32">
        <f t="shared" si="218"/>
        <v>0</v>
      </c>
      <c r="AC207" s="32">
        <f t="shared" si="219"/>
        <v>0</v>
      </c>
      <c r="AD207" s="32">
        <f t="shared" si="220"/>
        <v>0</v>
      </c>
      <c r="AE207" s="32">
        <f t="shared" si="221"/>
        <v>0</v>
      </c>
      <c r="AF207" s="32">
        <f t="shared" si="222"/>
        <v>0</v>
      </c>
      <c r="AG207" s="32">
        <f t="shared" si="223"/>
        <v>0</v>
      </c>
      <c r="AH207" s="32">
        <f t="shared" si="224"/>
        <v>0</v>
      </c>
      <c r="AI207" s="33">
        <f t="shared" si="225"/>
        <v>0</v>
      </c>
      <c r="AJ207" s="33">
        <f t="shared" si="226"/>
        <v>0</v>
      </c>
      <c r="AK207" s="33">
        <f t="shared" si="227"/>
        <v>0</v>
      </c>
      <c r="AL207" s="100">
        <f t="shared" si="228"/>
        <v>0</v>
      </c>
      <c r="AM207" s="32">
        <f t="shared" si="229"/>
        <v>0</v>
      </c>
      <c r="AN207" s="106">
        <f t="shared" si="190"/>
        <v>0</v>
      </c>
      <c r="AO207" s="83">
        <f t="shared" si="233"/>
        <v>1350.72</v>
      </c>
      <c r="AP207" s="34">
        <f t="shared" si="230"/>
        <v>0</v>
      </c>
      <c r="AQ207" s="65"/>
      <c r="AR207" s="65"/>
      <c r="AS207" s="65"/>
      <c r="AT207" s="65"/>
      <c r="AU207" s="65"/>
      <c r="AV207" s="65"/>
    </row>
    <row r="208" spans="1:48" ht="28.5" x14ac:dyDescent="0.25">
      <c r="A208" s="24" t="s">
        <v>530</v>
      </c>
      <c r="B208" s="52" t="s">
        <v>531</v>
      </c>
      <c r="C208" s="26" t="s">
        <v>532</v>
      </c>
      <c r="D208" s="27" t="s">
        <v>93</v>
      </c>
      <c r="E208" s="28">
        <v>12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70"/>
      <c r="Q208" s="70"/>
      <c r="R208" s="70"/>
      <c r="S208" s="98"/>
      <c r="T208" s="30">
        <f t="shared" si="231"/>
        <v>0</v>
      </c>
      <c r="U208" s="30">
        <f t="shared" si="232"/>
        <v>0</v>
      </c>
      <c r="V208" s="85">
        <f t="shared" si="213"/>
        <v>12</v>
      </c>
      <c r="W208" s="31">
        <v>47.39</v>
      </c>
      <c r="X208" s="32">
        <f t="shared" si="214"/>
        <v>568.67999999999995</v>
      </c>
      <c r="Y208" s="32">
        <f t="shared" si="215"/>
        <v>0</v>
      </c>
      <c r="Z208" s="32">
        <f t="shared" si="216"/>
        <v>0</v>
      </c>
      <c r="AA208" s="32">
        <f t="shared" si="217"/>
        <v>0</v>
      </c>
      <c r="AB208" s="32">
        <f t="shared" si="218"/>
        <v>0</v>
      </c>
      <c r="AC208" s="32">
        <f t="shared" si="219"/>
        <v>0</v>
      </c>
      <c r="AD208" s="32">
        <f t="shared" si="220"/>
        <v>0</v>
      </c>
      <c r="AE208" s="32">
        <f t="shared" si="221"/>
        <v>0</v>
      </c>
      <c r="AF208" s="32">
        <f t="shared" si="222"/>
        <v>0</v>
      </c>
      <c r="AG208" s="32">
        <f t="shared" si="223"/>
        <v>0</v>
      </c>
      <c r="AH208" s="32">
        <f t="shared" si="224"/>
        <v>0</v>
      </c>
      <c r="AI208" s="33">
        <f t="shared" si="225"/>
        <v>0</v>
      </c>
      <c r="AJ208" s="33">
        <f t="shared" si="226"/>
        <v>0</v>
      </c>
      <c r="AK208" s="33">
        <f t="shared" si="227"/>
        <v>0</v>
      </c>
      <c r="AL208" s="100">
        <f t="shared" si="228"/>
        <v>0</v>
      </c>
      <c r="AM208" s="32">
        <f t="shared" si="229"/>
        <v>0</v>
      </c>
      <c r="AN208" s="106">
        <f t="shared" si="190"/>
        <v>0</v>
      </c>
      <c r="AO208" s="83">
        <f t="shared" si="233"/>
        <v>568.67999999999995</v>
      </c>
      <c r="AP208" s="34">
        <f t="shared" si="230"/>
        <v>0</v>
      </c>
      <c r="AQ208" s="65"/>
      <c r="AR208" s="65"/>
      <c r="AS208" s="65"/>
      <c r="AT208" s="65"/>
      <c r="AU208" s="65"/>
      <c r="AV208" s="65"/>
    </row>
    <row r="209" spans="1:48" ht="28.5" x14ac:dyDescent="0.25">
      <c r="A209" s="24" t="s">
        <v>533</v>
      </c>
      <c r="B209" s="52" t="s">
        <v>534</v>
      </c>
      <c r="C209" s="26" t="s">
        <v>535</v>
      </c>
      <c r="D209" s="27" t="s">
        <v>93</v>
      </c>
      <c r="E209" s="28">
        <v>86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70"/>
      <c r="Q209" s="70"/>
      <c r="R209" s="70"/>
      <c r="S209" s="98"/>
      <c r="T209" s="30">
        <f t="shared" si="231"/>
        <v>0</v>
      </c>
      <c r="U209" s="30">
        <f t="shared" si="232"/>
        <v>0</v>
      </c>
      <c r="V209" s="85">
        <f t="shared" si="213"/>
        <v>86</v>
      </c>
      <c r="W209" s="31">
        <v>10.77</v>
      </c>
      <c r="X209" s="32">
        <f t="shared" si="214"/>
        <v>926.22</v>
      </c>
      <c r="Y209" s="32">
        <f t="shared" si="215"/>
        <v>0</v>
      </c>
      <c r="Z209" s="32">
        <f t="shared" si="216"/>
        <v>0</v>
      </c>
      <c r="AA209" s="32">
        <f t="shared" si="217"/>
        <v>0</v>
      </c>
      <c r="AB209" s="32">
        <f t="shared" si="218"/>
        <v>0</v>
      </c>
      <c r="AC209" s="32">
        <f t="shared" si="219"/>
        <v>0</v>
      </c>
      <c r="AD209" s="32">
        <f t="shared" si="220"/>
        <v>0</v>
      </c>
      <c r="AE209" s="32">
        <f t="shared" si="221"/>
        <v>0</v>
      </c>
      <c r="AF209" s="32">
        <f t="shared" si="222"/>
        <v>0</v>
      </c>
      <c r="AG209" s="32">
        <f t="shared" si="223"/>
        <v>0</v>
      </c>
      <c r="AH209" s="32">
        <f t="shared" si="224"/>
        <v>0</v>
      </c>
      <c r="AI209" s="33">
        <f t="shared" si="225"/>
        <v>0</v>
      </c>
      <c r="AJ209" s="33">
        <f t="shared" si="226"/>
        <v>0</v>
      </c>
      <c r="AK209" s="33">
        <f t="shared" si="227"/>
        <v>0</v>
      </c>
      <c r="AL209" s="100">
        <f t="shared" si="228"/>
        <v>0</v>
      </c>
      <c r="AM209" s="32">
        <f t="shared" si="229"/>
        <v>0</v>
      </c>
      <c r="AN209" s="106">
        <f t="shared" si="190"/>
        <v>0</v>
      </c>
      <c r="AO209" s="83">
        <f t="shared" si="233"/>
        <v>926.22</v>
      </c>
      <c r="AP209" s="34">
        <f t="shared" si="230"/>
        <v>0</v>
      </c>
      <c r="AQ209" s="65"/>
      <c r="AR209" s="65"/>
      <c r="AS209" s="65"/>
      <c r="AT209" s="65"/>
      <c r="AU209" s="65"/>
      <c r="AV209" s="65"/>
    </row>
    <row r="210" spans="1:48" x14ac:dyDescent="0.25">
      <c r="A210" s="24" t="s">
        <v>536</v>
      </c>
      <c r="B210" s="52" t="s">
        <v>537</v>
      </c>
      <c r="C210" s="26" t="s">
        <v>538</v>
      </c>
      <c r="D210" s="27" t="s">
        <v>93</v>
      </c>
      <c r="E210" s="28">
        <v>38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70"/>
      <c r="Q210" s="70"/>
      <c r="R210" s="70"/>
      <c r="S210" s="98"/>
      <c r="T210" s="30">
        <f t="shared" si="231"/>
        <v>0</v>
      </c>
      <c r="U210" s="30">
        <f t="shared" si="232"/>
        <v>0</v>
      </c>
      <c r="V210" s="85">
        <f t="shared" si="213"/>
        <v>38</v>
      </c>
      <c r="W210" s="31">
        <v>56.63</v>
      </c>
      <c r="X210" s="32">
        <f t="shared" si="214"/>
        <v>2151.94</v>
      </c>
      <c r="Y210" s="32">
        <f t="shared" si="215"/>
        <v>0</v>
      </c>
      <c r="Z210" s="32">
        <f t="shared" si="216"/>
        <v>0</v>
      </c>
      <c r="AA210" s="32">
        <f t="shared" si="217"/>
        <v>0</v>
      </c>
      <c r="AB210" s="32">
        <f t="shared" si="218"/>
        <v>0</v>
      </c>
      <c r="AC210" s="32">
        <f t="shared" si="219"/>
        <v>0</v>
      </c>
      <c r="AD210" s="32">
        <f t="shared" si="220"/>
        <v>0</v>
      </c>
      <c r="AE210" s="32">
        <f t="shared" si="221"/>
        <v>0</v>
      </c>
      <c r="AF210" s="32">
        <f t="shared" si="222"/>
        <v>0</v>
      </c>
      <c r="AG210" s="32">
        <f t="shared" si="223"/>
        <v>0</v>
      </c>
      <c r="AH210" s="32">
        <f t="shared" si="224"/>
        <v>0</v>
      </c>
      <c r="AI210" s="33">
        <f t="shared" si="225"/>
        <v>0</v>
      </c>
      <c r="AJ210" s="33">
        <f t="shared" si="226"/>
        <v>0</v>
      </c>
      <c r="AK210" s="33">
        <f t="shared" si="227"/>
        <v>0</v>
      </c>
      <c r="AL210" s="100">
        <f t="shared" si="228"/>
        <v>0</v>
      </c>
      <c r="AM210" s="32">
        <f t="shared" si="229"/>
        <v>0</v>
      </c>
      <c r="AN210" s="106">
        <f t="shared" si="190"/>
        <v>0</v>
      </c>
      <c r="AO210" s="83">
        <f t="shared" si="233"/>
        <v>2151.94</v>
      </c>
      <c r="AP210" s="34">
        <f t="shared" si="230"/>
        <v>0</v>
      </c>
      <c r="AQ210" s="65"/>
      <c r="AR210" s="65"/>
      <c r="AS210" s="65"/>
      <c r="AT210" s="65"/>
      <c r="AU210" s="65"/>
      <c r="AV210" s="65"/>
    </row>
    <row r="211" spans="1:48" ht="42.75" x14ac:dyDescent="0.25">
      <c r="A211" s="24" t="s">
        <v>539</v>
      </c>
      <c r="B211" s="52" t="s">
        <v>540</v>
      </c>
      <c r="C211" s="26" t="s">
        <v>541</v>
      </c>
      <c r="D211" s="27" t="s">
        <v>93</v>
      </c>
      <c r="E211" s="28">
        <v>1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70"/>
      <c r="Q211" s="70"/>
      <c r="R211" s="70"/>
      <c r="S211" s="98"/>
      <c r="T211" s="30">
        <f t="shared" si="231"/>
        <v>0</v>
      </c>
      <c r="U211" s="30">
        <f t="shared" si="232"/>
        <v>0</v>
      </c>
      <c r="V211" s="85">
        <f t="shared" si="213"/>
        <v>1</v>
      </c>
      <c r="W211" s="31">
        <v>1115.02</v>
      </c>
      <c r="X211" s="32">
        <f t="shared" si="214"/>
        <v>1115.02</v>
      </c>
      <c r="Y211" s="32">
        <f t="shared" si="215"/>
        <v>0</v>
      </c>
      <c r="Z211" s="32">
        <f t="shared" si="216"/>
        <v>0</v>
      </c>
      <c r="AA211" s="32">
        <f t="shared" si="217"/>
        <v>0</v>
      </c>
      <c r="AB211" s="32">
        <f t="shared" si="218"/>
        <v>0</v>
      </c>
      <c r="AC211" s="32">
        <f t="shared" si="219"/>
        <v>0</v>
      </c>
      <c r="AD211" s="32">
        <f t="shared" si="220"/>
        <v>0</v>
      </c>
      <c r="AE211" s="32">
        <f t="shared" si="221"/>
        <v>0</v>
      </c>
      <c r="AF211" s="32">
        <f t="shared" si="222"/>
        <v>0</v>
      </c>
      <c r="AG211" s="32">
        <f t="shared" si="223"/>
        <v>0</v>
      </c>
      <c r="AH211" s="32">
        <f t="shared" si="224"/>
        <v>0</v>
      </c>
      <c r="AI211" s="33">
        <f t="shared" si="225"/>
        <v>0</v>
      </c>
      <c r="AJ211" s="33">
        <f t="shared" si="226"/>
        <v>0</v>
      </c>
      <c r="AK211" s="33">
        <f t="shared" si="227"/>
        <v>0</v>
      </c>
      <c r="AL211" s="100">
        <f t="shared" si="228"/>
        <v>0</v>
      </c>
      <c r="AM211" s="32">
        <f t="shared" si="229"/>
        <v>0</v>
      </c>
      <c r="AN211" s="106">
        <f t="shared" si="190"/>
        <v>0</v>
      </c>
      <c r="AO211" s="83">
        <f t="shared" si="233"/>
        <v>1115.02</v>
      </c>
      <c r="AP211" s="34">
        <f t="shared" si="230"/>
        <v>0</v>
      </c>
      <c r="AQ211" s="65"/>
      <c r="AR211" s="65"/>
      <c r="AS211" s="65"/>
      <c r="AT211" s="65"/>
      <c r="AU211" s="65"/>
      <c r="AV211" s="65"/>
    </row>
    <row r="212" spans="1:48" ht="28.5" x14ac:dyDescent="0.25">
      <c r="A212" s="24" t="s">
        <v>542</v>
      </c>
      <c r="B212" s="52" t="s">
        <v>543</v>
      </c>
      <c r="C212" s="26" t="s">
        <v>544</v>
      </c>
      <c r="D212" s="27" t="s">
        <v>93</v>
      </c>
      <c r="E212" s="28">
        <v>1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70"/>
      <c r="Q212" s="70"/>
      <c r="R212" s="70"/>
      <c r="S212" s="98"/>
      <c r="T212" s="30">
        <f t="shared" si="231"/>
        <v>0</v>
      </c>
      <c r="U212" s="30">
        <f t="shared" si="232"/>
        <v>0</v>
      </c>
      <c r="V212" s="85">
        <f t="shared" si="213"/>
        <v>1</v>
      </c>
      <c r="W212" s="31">
        <v>748.54</v>
      </c>
      <c r="X212" s="32">
        <f t="shared" si="214"/>
        <v>748.54</v>
      </c>
      <c r="Y212" s="32">
        <f t="shared" si="215"/>
        <v>0</v>
      </c>
      <c r="Z212" s="32">
        <f t="shared" si="216"/>
        <v>0</v>
      </c>
      <c r="AA212" s="32">
        <f t="shared" si="217"/>
        <v>0</v>
      </c>
      <c r="AB212" s="32">
        <f t="shared" si="218"/>
        <v>0</v>
      </c>
      <c r="AC212" s="32">
        <f t="shared" si="219"/>
        <v>0</v>
      </c>
      <c r="AD212" s="32">
        <f t="shared" si="220"/>
        <v>0</v>
      </c>
      <c r="AE212" s="32">
        <f t="shared" si="221"/>
        <v>0</v>
      </c>
      <c r="AF212" s="32">
        <f t="shared" si="222"/>
        <v>0</v>
      </c>
      <c r="AG212" s="32">
        <f t="shared" si="223"/>
        <v>0</v>
      </c>
      <c r="AH212" s="32">
        <f t="shared" si="224"/>
        <v>0</v>
      </c>
      <c r="AI212" s="33">
        <f t="shared" si="225"/>
        <v>0</v>
      </c>
      <c r="AJ212" s="33">
        <f t="shared" si="226"/>
        <v>0</v>
      </c>
      <c r="AK212" s="33">
        <f t="shared" si="227"/>
        <v>0</v>
      </c>
      <c r="AL212" s="100">
        <f t="shared" si="228"/>
        <v>0</v>
      </c>
      <c r="AM212" s="32">
        <f t="shared" si="229"/>
        <v>0</v>
      </c>
      <c r="AN212" s="106">
        <f t="shared" si="190"/>
        <v>0</v>
      </c>
      <c r="AO212" s="83">
        <f t="shared" si="233"/>
        <v>748.54</v>
      </c>
      <c r="AP212" s="34">
        <f t="shared" si="230"/>
        <v>0</v>
      </c>
      <c r="AQ212" s="65"/>
      <c r="AR212" s="65"/>
      <c r="AS212" s="65"/>
      <c r="AT212" s="65"/>
      <c r="AU212" s="65"/>
      <c r="AV212" s="65"/>
    </row>
    <row r="213" spans="1:48" x14ac:dyDescent="0.25">
      <c r="A213" s="11"/>
      <c r="B213" s="11"/>
      <c r="C213" s="13" t="s">
        <v>545</v>
      </c>
      <c r="D213" s="13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68"/>
      <c r="Q213" s="68"/>
      <c r="R213" s="68"/>
      <c r="S213" s="94"/>
      <c r="T213" s="38">
        <f t="shared" si="231"/>
        <v>0</v>
      </c>
      <c r="U213" s="38">
        <f t="shared" si="232"/>
        <v>0</v>
      </c>
      <c r="V213" s="39"/>
      <c r="W213" s="39"/>
      <c r="X213" s="41">
        <f t="shared" ref="X213" si="234">SUM(X202:X212)</f>
        <v>19250.97</v>
      </c>
      <c r="Y213" s="41">
        <f>SUM(Y202:Y212)</f>
        <v>0</v>
      </c>
      <c r="Z213" s="41">
        <f t="shared" ref="Z213:AM213" si="235">SUM(Z202:Z212)</f>
        <v>0</v>
      </c>
      <c r="AA213" s="41">
        <f t="shared" si="235"/>
        <v>0</v>
      </c>
      <c r="AB213" s="41">
        <f t="shared" si="235"/>
        <v>0</v>
      </c>
      <c r="AC213" s="41">
        <f t="shared" si="235"/>
        <v>0</v>
      </c>
      <c r="AD213" s="41">
        <f t="shared" si="235"/>
        <v>0</v>
      </c>
      <c r="AE213" s="41">
        <f t="shared" si="235"/>
        <v>0</v>
      </c>
      <c r="AF213" s="41">
        <f t="shared" si="235"/>
        <v>0</v>
      </c>
      <c r="AG213" s="41">
        <f t="shared" si="235"/>
        <v>0</v>
      </c>
      <c r="AH213" s="41">
        <f t="shared" si="235"/>
        <v>0</v>
      </c>
      <c r="AI213" s="41">
        <f t="shared" si="235"/>
        <v>0</v>
      </c>
      <c r="AJ213" s="41">
        <f t="shared" si="235"/>
        <v>0</v>
      </c>
      <c r="AK213" s="41">
        <f t="shared" si="235"/>
        <v>0</v>
      </c>
      <c r="AL213" s="101">
        <f t="shared" si="235"/>
        <v>0</v>
      </c>
      <c r="AM213" s="41">
        <f t="shared" si="235"/>
        <v>0</v>
      </c>
      <c r="AN213" s="106">
        <f>SUBTOTAL(9,AN202:AN212)</f>
        <v>0</v>
      </c>
      <c r="AO213" s="83">
        <f t="shared" si="233"/>
        <v>19250.97</v>
      </c>
      <c r="AP213" s="34"/>
      <c r="AQ213" s="110">
        <f>AN213+AO213</f>
        <v>19250.97</v>
      </c>
      <c r="AR213" s="110">
        <f>X213</f>
        <v>19250.97</v>
      </c>
      <c r="AS213" s="23"/>
      <c r="AT213" s="23"/>
      <c r="AU213" s="23"/>
      <c r="AV213" s="23"/>
    </row>
    <row r="214" spans="1:48" x14ac:dyDescent="0.25">
      <c r="A214" s="58"/>
      <c r="B214" s="59"/>
      <c r="C214" s="66"/>
      <c r="D214" s="60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70"/>
      <c r="Q214" s="70"/>
      <c r="R214" s="70"/>
      <c r="S214" s="98"/>
      <c r="T214" s="30">
        <f t="shared" si="231"/>
        <v>0</v>
      </c>
      <c r="U214" s="30">
        <f t="shared" si="232"/>
        <v>0</v>
      </c>
      <c r="V214" s="85"/>
      <c r="W214" s="71"/>
      <c r="X214" s="48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3"/>
      <c r="AJ214" s="33"/>
      <c r="AK214" s="33"/>
      <c r="AL214" s="100"/>
      <c r="AM214" s="32"/>
      <c r="AN214" s="106">
        <f t="shared" si="190"/>
        <v>0</v>
      </c>
      <c r="AO214" s="83">
        <f t="shared" si="233"/>
        <v>0</v>
      </c>
      <c r="AP214" s="34"/>
      <c r="AQ214" s="65"/>
      <c r="AR214" s="65"/>
      <c r="AS214" s="65"/>
      <c r="AT214" s="65"/>
      <c r="AU214" s="65"/>
      <c r="AV214" s="65"/>
    </row>
    <row r="215" spans="1:48" x14ac:dyDescent="0.25">
      <c r="A215" s="11"/>
      <c r="B215" s="11" t="s">
        <v>546</v>
      </c>
      <c r="C215" s="74" t="s">
        <v>547</v>
      </c>
      <c r="D215" s="13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68"/>
      <c r="Q215" s="68"/>
      <c r="R215" s="68"/>
      <c r="S215" s="94"/>
      <c r="T215" s="38">
        <f t="shared" si="231"/>
        <v>0</v>
      </c>
      <c r="U215" s="38">
        <f t="shared" si="232"/>
        <v>0</v>
      </c>
      <c r="V215" s="39"/>
      <c r="W215" s="39"/>
      <c r="X215" s="50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0"/>
      <c r="AJ215" s="40"/>
      <c r="AK215" s="40"/>
      <c r="AL215" s="101"/>
      <c r="AM215" s="40"/>
      <c r="AN215" s="106">
        <f t="shared" si="190"/>
        <v>0</v>
      </c>
      <c r="AO215" s="83">
        <f t="shared" si="233"/>
        <v>0</v>
      </c>
      <c r="AP215" s="34"/>
      <c r="AQ215" s="23"/>
      <c r="AR215" s="23"/>
      <c r="AS215" s="23"/>
      <c r="AT215" s="23"/>
      <c r="AU215" s="23"/>
      <c r="AV215" s="23"/>
    </row>
    <row r="216" spans="1:48" ht="28.5" x14ac:dyDescent="0.25">
      <c r="A216" s="24" t="s">
        <v>548</v>
      </c>
      <c r="B216" s="52" t="s">
        <v>549</v>
      </c>
      <c r="C216" s="26" t="s">
        <v>550</v>
      </c>
      <c r="D216" s="27" t="s">
        <v>93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70"/>
      <c r="Q216" s="70"/>
      <c r="R216" s="70"/>
      <c r="S216" s="98"/>
      <c r="T216" s="30">
        <f t="shared" si="231"/>
        <v>0</v>
      </c>
      <c r="U216" s="30">
        <f t="shared" si="232"/>
        <v>0</v>
      </c>
      <c r="V216" s="85">
        <f t="shared" ref="V216:V231" si="236">E216-U216</f>
        <v>3</v>
      </c>
      <c r="W216" s="31">
        <v>153.88999999999999</v>
      </c>
      <c r="X216" s="32">
        <f t="shared" ref="X216:X231" si="237">TRUNC(ROUND(E216*W216,2),2)</f>
        <v>461.67</v>
      </c>
      <c r="Y216" s="32">
        <f t="shared" ref="Y216:Y231" si="238">F216*W216</f>
        <v>0</v>
      </c>
      <c r="Z216" s="32">
        <f t="shared" ref="Z216:Z231" si="239">G216*W216</f>
        <v>0</v>
      </c>
      <c r="AA216" s="32">
        <f t="shared" ref="AA216:AA231" si="240">H216*W216</f>
        <v>0</v>
      </c>
      <c r="AB216" s="32">
        <f t="shared" ref="AB216:AB231" si="241">I216*W216</f>
        <v>0</v>
      </c>
      <c r="AC216" s="32">
        <f t="shared" ref="AC216:AC231" si="242">J216*W216</f>
        <v>0</v>
      </c>
      <c r="AD216" s="32">
        <f t="shared" ref="AD216:AD231" si="243">K216*W216</f>
        <v>0</v>
      </c>
      <c r="AE216" s="32">
        <f t="shared" ref="AE216:AE231" si="244">L216*W216</f>
        <v>0</v>
      </c>
      <c r="AF216" s="32">
        <f t="shared" ref="AF216:AF231" si="245">M216*W216</f>
        <v>0</v>
      </c>
      <c r="AG216" s="32">
        <f t="shared" ref="AG216:AG231" si="246">N216*W216</f>
        <v>0</v>
      </c>
      <c r="AH216" s="32">
        <f t="shared" ref="AH216:AH231" si="247">O216*W216</f>
        <v>0</v>
      </c>
      <c r="AI216" s="33">
        <f t="shared" ref="AI216:AI231" si="248">TRUNC(ROUND(P216*W216,2),2)</f>
        <v>0</v>
      </c>
      <c r="AJ216" s="33">
        <f t="shared" ref="AJ216:AJ231" si="249">Q216*W216</f>
        <v>0</v>
      </c>
      <c r="AK216" s="33">
        <f t="shared" ref="AK216:AK231" si="250">R216*W216</f>
        <v>0</v>
      </c>
      <c r="AL216" s="100">
        <f t="shared" ref="AL216:AL231" si="251">S216*W216</f>
        <v>0</v>
      </c>
      <c r="AM216" s="32">
        <f t="shared" ref="AM216:AM231" si="252">T216*W216</f>
        <v>0</v>
      </c>
      <c r="AN216" s="106">
        <f t="shared" si="190"/>
        <v>0</v>
      </c>
      <c r="AO216" s="83">
        <f t="shared" si="233"/>
        <v>461.67</v>
      </c>
      <c r="AP216" s="34">
        <f t="shared" ref="AP216:AP231" si="253">(U216*100)/E216</f>
        <v>0</v>
      </c>
      <c r="AQ216" s="65"/>
      <c r="AR216" s="65"/>
      <c r="AS216" s="65"/>
      <c r="AT216" s="65"/>
      <c r="AU216" s="65"/>
      <c r="AV216" s="65"/>
    </row>
    <row r="217" spans="1:48" ht="28.5" x14ac:dyDescent="0.25">
      <c r="A217" s="24" t="s">
        <v>551</v>
      </c>
      <c r="B217" s="52" t="s">
        <v>552</v>
      </c>
      <c r="C217" s="26" t="s">
        <v>553</v>
      </c>
      <c r="D217" s="27" t="s">
        <v>93</v>
      </c>
      <c r="E217" s="28">
        <v>4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70"/>
      <c r="Q217" s="70"/>
      <c r="R217" s="70"/>
      <c r="S217" s="98"/>
      <c r="T217" s="30">
        <f t="shared" si="231"/>
        <v>0</v>
      </c>
      <c r="U217" s="30">
        <f t="shared" si="232"/>
        <v>0</v>
      </c>
      <c r="V217" s="85">
        <f t="shared" si="236"/>
        <v>4</v>
      </c>
      <c r="W217" s="31">
        <v>218.11</v>
      </c>
      <c r="X217" s="32">
        <f t="shared" si="237"/>
        <v>872.44</v>
      </c>
      <c r="Y217" s="32">
        <f t="shared" si="238"/>
        <v>0</v>
      </c>
      <c r="Z217" s="32">
        <f t="shared" si="239"/>
        <v>0</v>
      </c>
      <c r="AA217" s="32">
        <f t="shared" si="240"/>
        <v>0</v>
      </c>
      <c r="AB217" s="32">
        <f t="shared" si="241"/>
        <v>0</v>
      </c>
      <c r="AC217" s="32">
        <f t="shared" si="242"/>
        <v>0</v>
      </c>
      <c r="AD217" s="32">
        <f t="shared" si="243"/>
        <v>0</v>
      </c>
      <c r="AE217" s="32">
        <f t="shared" si="244"/>
        <v>0</v>
      </c>
      <c r="AF217" s="32">
        <f t="shared" si="245"/>
        <v>0</v>
      </c>
      <c r="AG217" s="32">
        <f t="shared" si="246"/>
        <v>0</v>
      </c>
      <c r="AH217" s="32">
        <f t="shared" si="247"/>
        <v>0</v>
      </c>
      <c r="AI217" s="33">
        <f t="shared" si="248"/>
        <v>0</v>
      </c>
      <c r="AJ217" s="33">
        <f t="shared" si="249"/>
        <v>0</v>
      </c>
      <c r="AK217" s="33">
        <f t="shared" si="250"/>
        <v>0</v>
      </c>
      <c r="AL217" s="100">
        <f t="shared" si="251"/>
        <v>0</v>
      </c>
      <c r="AM217" s="32">
        <f t="shared" si="252"/>
        <v>0</v>
      </c>
      <c r="AN217" s="106">
        <f t="shared" si="190"/>
        <v>0</v>
      </c>
      <c r="AO217" s="83">
        <f t="shared" si="233"/>
        <v>872.44</v>
      </c>
      <c r="AP217" s="34">
        <f t="shared" si="253"/>
        <v>0</v>
      </c>
      <c r="AQ217" s="65"/>
      <c r="AR217" s="65"/>
      <c r="AS217" s="65"/>
      <c r="AT217" s="65"/>
      <c r="AU217" s="65"/>
      <c r="AV217" s="65"/>
    </row>
    <row r="218" spans="1:48" ht="28.5" x14ac:dyDescent="0.25">
      <c r="A218" s="24" t="s">
        <v>554</v>
      </c>
      <c r="B218" s="52" t="s">
        <v>555</v>
      </c>
      <c r="C218" s="26" t="s">
        <v>556</v>
      </c>
      <c r="D218" s="27" t="s">
        <v>93</v>
      </c>
      <c r="E218" s="28">
        <v>5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70"/>
      <c r="Q218" s="70"/>
      <c r="R218" s="70"/>
      <c r="S218" s="98"/>
      <c r="T218" s="30">
        <f t="shared" si="231"/>
        <v>0</v>
      </c>
      <c r="U218" s="30">
        <f t="shared" si="232"/>
        <v>0</v>
      </c>
      <c r="V218" s="85">
        <f t="shared" si="236"/>
        <v>5</v>
      </c>
      <c r="W218" s="31">
        <v>486.14</v>
      </c>
      <c r="X218" s="32">
        <f t="shared" si="237"/>
        <v>2430.6999999999998</v>
      </c>
      <c r="Y218" s="32">
        <f t="shared" si="238"/>
        <v>0</v>
      </c>
      <c r="Z218" s="32">
        <f t="shared" si="239"/>
        <v>0</v>
      </c>
      <c r="AA218" s="32">
        <f t="shared" si="240"/>
        <v>0</v>
      </c>
      <c r="AB218" s="32">
        <f t="shared" si="241"/>
        <v>0</v>
      </c>
      <c r="AC218" s="32">
        <f t="shared" si="242"/>
        <v>0</v>
      </c>
      <c r="AD218" s="32">
        <f t="shared" si="243"/>
        <v>0</v>
      </c>
      <c r="AE218" s="32">
        <f t="shared" si="244"/>
        <v>0</v>
      </c>
      <c r="AF218" s="32">
        <f t="shared" si="245"/>
        <v>0</v>
      </c>
      <c r="AG218" s="32">
        <f t="shared" si="246"/>
        <v>0</v>
      </c>
      <c r="AH218" s="32">
        <f t="shared" si="247"/>
        <v>0</v>
      </c>
      <c r="AI218" s="33">
        <f t="shared" si="248"/>
        <v>0</v>
      </c>
      <c r="AJ218" s="33">
        <f t="shared" si="249"/>
        <v>0</v>
      </c>
      <c r="AK218" s="33">
        <f t="shared" si="250"/>
        <v>0</v>
      </c>
      <c r="AL218" s="100">
        <f t="shared" si="251"/>
        <v>0</v>
      </c>
      <c r="AM218" s="32">
        <f t="shared" si="252"/>
        <v>0</v>
      </c>
      <c r="AN218" s="106">
        <f t="shared" si="190"/>
        <v>0</v>
      </c>
      <c r="AO218" s="83">
        <f t="shared" si="233"/>
        <v>2430.6999999999998</v>
      </c>
      <c r="AP218" s="34">
        <f t="shared" si="253"/>
        <v>0</v>
      </c>
      <c r="AQ218" s="65"/>
      <c r="AR218" s="65"/>
      <c r="AS218" s="65"/>
      <c r="AT218" s="65"/>
      <c r="AU218" s="65"/>
      <c r="AV218" s="65"/>
    </row>
    <row r="219" spans="1:48" x14ac:dyDescent="0.25">
      <c r="A219" s="24">
        <v>72553</v>
      </c>
      <c r="B219" s="52" t="s">
        <v>557</v>
      </c>
      <c r="C219" s="26" t="s">
        <v>558</v>
      </c>
      <c r="D219" s="27" t="s">
        <v>93</v>
      </c>
      <c r="E219" s="28">
        <v>1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70"/>
      <c r="Q219" s="70"/>
      <c r="R219" s="70"/>
      <c r="S219" s="98"/>
      <c r="T219" s="30">
        <f t="shared" si="231"/>
        <v>0</v>
      </c>
      <c r="U219" s="30">
        <f t="shared" si="232"/>
        <v>0</v>
      </c>
      <c r="V219" s="85">
        <f t="shared" si="236"/>
        <v>1</v>
      </c>
      <c r="W219" s="31">
        <v>137.05000000000001</v>
      </c>
      <c r="X219" s="32">
        <f t="shared" si="237"/>
        <v>137.05000000000001</v>
      </c>
      <c r="Y219" s="32">
        <f t="shared" si="238"/>
        <v>0</v>
      </c>
      <c r="Z219" s="32">
        <f t="shared" si="239"/>
        <v>0</v>
      </c>
      <c r="AA219" s="32">
        <f t="shared" si="240"/>
        <v>0</v>
      </c>
      <c r="AB219" s="32">
        <f t="shared" si="241"/>
        <v>0</v>
      </c>
      <c r="AC219" s="32">
        <f t="shared" si="242"/>
        <v>0</v>
      </c>
      <c r="AD219" s="32">
        <f t="shared" si="243"/>
        <v>0</v>
      </c>
      <c r="AE219" s="32">
        <f t="shared" si="244"/>
        <v>0</v>
      </c>
      <c r="AF219" s="32">
        <f t="shared" si="245"/>
        <v>0</v>
      </c>
      <c r="AG219" s="32">
        <f t="shared" si="246"/>
        <v>0</v>
      </c>
      <c r="AH219" s="32">
        <f t="shared" si="247"/>
        <v>0</v>
      </c>
      <c r="AI219" s="33">
        <f t="shared" si="248"/>
        <v>0</v>
      </c>
      <c r="AJ219" s="33">
        <f t="shared" si="249"/>
        <v>0</v>
      </c>
      <c r="AK219" s="33">
        <f t="shared" si="250"/>
        <v>0</v>
      </c>
      <c r="AL219" s="100">
        <f t="shared" si="251"/>
        <v>0</v>
      </c>
      <c r="AM219" s="32">
        <f t="shared" si="252"/>
        <v>0</v>
      </c>
      <c r="AN219" s="106">
        <f t="shared" si="190"/>
        <v>0</v>
      </c>
      <c r="AO219" s="83">
        <f t="shared" si="233"/>
        <v>137.05000000000001</v>
      </c>
      <c r="AP219" s="34">
        <f t="shared" si="253"/>
        <v>0</v>
      </c>
      <c r="AQ219" s="65"/>
      <c r="AR219" s="65"/>
      <c r="AS219" s="65"/>
      <c r="AT219" s="65"/>
      <c r="AU219" s="65"/>
      <c r="AV219" s="65"/>
    </row>
    <row r="220" spans="1:48" ht="28.5" x14ac:dyDescent="0.25">
      <c r="A220" s="24" t="s">
        <v>559</v>
      </c>
      <c r="B220" s="52" t="s">
        <v>560</v>
      </c>
      <c r="C220" s="26" t="s">
        <v>561</v>
      </c>
      <c r="D220" s="27" t="s">
        <v>93</v>
      </c>
      <c r="E220" s="28">
        <v>40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70"/>
      <c r="Q220" s="70"/>
      <c r="R220" s="70"/>
      <c r="S220" s="98"/>
      <c r="T220" s="30">
        <f t="shared" si="231"/>
        <v>0</v>
      </c>
      <c r="U220" s="30">
        <f t="shared" si="232"/>
        <v>0</v>
      </c>
      <c r="V220" s="85">
        <f t="shared" si="236"/>
        <v>40</v>
      </c>
      <c r="W220" s="31">
        <v>29.78</v>
      </c>
      <c r="X220" s="32">
        <f t="shared" si="237"/>
        <v>1191.2</v>
      </c>
      <c r="Y220" s="32">
        <f t="shared" si="238"/>
        <v>0</v>
      </c>
      <c r="Z220" s="32">
        <f t="shared" si="239"/>
        <v>0</v>
      </c>
      <c r="AA220" s="32">
        <f t="shared" si="240"/>
        <v>0</v>
      </c>
      <c r="AB220" s="32">
        <f t="shared" si="241"/>
        <v>0</v>
      </c>
      <c r="AC220" s="32">
        <f t="shared" si="242"/>
        <v>0</v>
      </c>
      <c r="AD220" s="32">
        <f t="shared" si="243"/>
        <v>0</v>
      </c>
      <c r="AE220" s="32">
        <f t="shared" si="244"/>
        <v>0</v>
      </c>
      <c r="AF220" s="32">
        <f t="shared" si="245"/>
        <v>0</v>
      </c>
      <c r="AG220" s="32">
        <f t="shared" si="246"/>
        <v>0</v>
      </c>
      <c r="AH220" s="32">
        <f t="shared" si="247"/>
        <v>0</v>
      </c>
      <c r="AI220" s="33">
        <f t="shared" si="248"/>
        <v>0</v>
      </c>
      <c r="AJ220" s="33">
        <f t="shared" si="249"/>
        <v>0</v>
      </c>
      <c r="AK220" s="33">
        <f t="shared" si="250"/>
        <v>0</v>
      </c>
      <c r="AL220" s="100">
        <f t="shared" si="251"/>
        <v>0</v>
      </c>
      <c r="AM220" s="32">
        <f t="shared" si="252"/>
        <v>0</v>
      </c>
      <c r="AN220" s="106">
        <f t="shared" si="190"/>
        <v>0</v>
      </c>
      <c r="AO220" s="83">
        <f t="shared" si="233"/>
        <v>1191.2</v>
      </c>
      <c r="AP220" s="34">
        <f t="shared" si="253"/>
        <v>0</v>
      </c>
      <c r="AQ220" s="65"/>
      <c r="AR220" s="65"/>
      <c r="AS220" s="65"/>
      <c r="AT220" s="65"/>
      <c r="AU220" s="65"/>
      <c r="AV220" s="65"/>
    </row>
    <row r="221" spans="1:48" x14ac:dyDescent="0.25">
      <c r="A221" s="24" t="s">
        <v>562</v>
      </c>
      <c r="B221" s="52" t="s">
        <v>563</v>
      </c>
      <c r="C221" s="26" t="s">
        <v>564</v>
      </c>
      <c r="D221" s="27" t="s">
        <v>93</v>
      </c>
      <c r="E221" s="28">
        <v>36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70"/>
      <c r="Q221" s="70"/>
      <c r="R221" s="70"/>
      <c r="S221" s="98"/>
      <c r="T221" s="30">
        <f t="shared" si="231"/>
        <v>0</v>
      </c>
      <c r="U221" s="30">
        <f t="shared" si="232"/>
        <v>0</v>
      </c>
      <c r="V221" s="85">
        <f t="shared" si="236"/>
        <v>36</v>
      </c>
      <c r="W221" s="31">
        <v>180.43</v>
      </c>
      <c r="X221" s="32">
        <f t="shared" si="237"/>
        <v>6495.48</v>
      </c>
      <c r="Y221" s="32">
        <f t="shared" si="238"/>
        <v>0</v>
      </c>
      <c r="Z221" s="32">
        <f t="shared" si="239"/>
        <v>0</v>
      </c>
      <c r="AA221" s="32">
        <f t="shared" si="240"/>
        <v>0</v>
      </c>
      <c r="AB221" s="32">
        <f t="shared" si="241"/>
        <v>0</v>
      </c>
      <c r="AC221" s="32">
        <f t="shared" si="242"/>
        <v>0</v>
      </c>
      <c r="AD221" s="32">
        <f t="shared" si="243"/>
        <v>0</v>
      </c>
      <c r="AE221" s="32">
        <f t="shared" si="244"/>
        <v>0</v>
      </c>
      <c r="AF221" s="32">
        <f t="shared" si="245"/>
        <v>0</v>
      </c>
      <c r="AG221" s="32">
        <f t="shared" si="246"/>
        <v>0</v>
      </c>
      <c r="AH221" s="32">
        <f t="shared" si="247"/>
        <v>0</v>
      </c>
      <c r="AI221" s="33">
        <f t="shared" si="248"/>
        <v>0</v>
      </c>
      <c r="AJ221" s="33">
        <f t="shared" si="249"/>
        <v>0</v>
      </c>
      <c r="AK221" s="33">
        <f t="shared" si="250"/>
        <v>0</v>
      </c>
      <c r="AL221" s="100">
        <f t="shared" si="251"/>
        <v>0</v>
      </c>
      <c r="AM221" s="32">
        <f t="shared" si="252"/>
        <v>0</v>
      </c>
      <c r="AN221" s="106">
        <f t="shared" si="190"/>
        <v>0</v>
      </c>
      <c r="AO221" s="83">
        <f t="shared" si="233"/>
        <v>6495.48</v>
      </c>
      <c r="AP221" s="34">
        <f t="shared" si="253"/>
        <v>0</v>
      </c>
      <c r="AQ221" s="65"/>
      <c r="AR221" s="65"/>
      <c r="AS221" s="65"/>
      <c r="AT221" s="65"/>
      <c r="AU221" s="65"/>
      <c r="AV221" s="65"/>
    </row>
    <row r="222" spans="1:48" ht="28.5" x14ac:dyDescent="0.25">
      <c r="A222" s="24" t="s">
        <v>565</v>
      </c>
      <c r="B222" s="52" t="s">
        <v>566</v>
      </c>
      <c r="C222" s="26" t="s">
        <v>567</v>
      </c>
      <c r="D222" s="27" t="s">
        <v>93</v>
      </c>
      <c r="E222" s="28">
        <v>1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70"/>
      <c r="Q222" s="70"/>
      <c r="R222" s="70"/>
      <c r="S222" s="98"/>
      <c r="T222" s="30">
        <f t="shared" si="231"/>
        <v>0</v>
      </c>
      <c r="U222" s="30">
        <f t="shared" si="232"/>
        <v>0</v>
      </c>
      <c r="V222" s="85">
        <f t="shared" si="236"/>
        <v>1</v>
      </c>
      <c r="W222" s="31">
        <v>2231.1999999999998</v>
      </c>
      <c r="X222" s="32">
        <f t="shared" si="237"/>
        <v>2231.1999999999998</v>
      </c>
      <c r="Y222" s="32">
        <f t="shared" si="238"/>
        <v>0</v>
      </c>
      <c r="Z222" s="32">
        <f t="shared" si="239"/>
        <v>0</v>
      </c>
      <c r="AA222" s="32">
        <f t="shared" si="240"/>
        <v>0</v>
      </c>
      <c r="AB222" s="32">
        <f t="shared" si="241"/>
        <v>0</v>
      </c>
      <c r="AC222" s="32">
        <f t="shared" si="242"/>
        <v>0</v>
      </c>
      <c r="AD222" s="32">
        <f t="shared" si="243"/>
        <v>0</v>
      </c>
      <c r="AE222" s="32">
        <f t="shared" si="244"/>
        <v>0</v>
      </c>
      <c r="AF222" s="32">
        <f t="shared" si="245"/>
        <v>0</v>
      </c>
      <c r="AG222" s="32">
        <f t="shared" si="246"/>
        <v>0</v>
      </c>
      <c r="AH222" s="32">
        <f t="shared" si="247"/>
        <v>0</v>
      </c>
      <c r="AI222" s="33">
        <f t="shared" si="248"/>
        <v>0</v>
      </c>
      <c r="AJ222" s="33">
        <f t="shared" si="249"/>
        <v>0</v>
      </c>
      <c r="AK222" s="33">
        <f t="shared" si="250"/>
        <v>0</v>
      </c>
      <c r="AL222" s="100">
        <f t="shared" si="251"/>
        <v>0</v>
      </c>
      <c r="AM222" s="32">
        <f t="shared" si="252"/>
        <v>0</v>
      </c>
      <c r="AN222" s="106">
        <f t="shared" si="190"/>
        <v>0</v>
      </c>
      <c r="AO222" s="83">
        <f t="shared" si="233"/>
        <v>2231.1999999999998</v>
      </c>
      <c r="AP222" s="34">
        <f t="shared" si="253"/>
        <v>0</v>
      </c>
      <c r="AQ222" s="65"/>
      <c r="AR222" s="65"/>
      <c r="AS222" s="65"/>
      <c r="AT222" s="65"/>
      <c r="AU222" s="65"/>
      <c r="AV222" s="65"/>
    </row>
    <row r="223" spans="1:48" x14ac:dyDescent="0.25">
      <c r="A223" s="24" t="s">
        <v>568</v>
      </c>
      <c r="B223" s="52" t="s">
        <v>569</v>
      </c>
      <c r="C223" s="26" t="s">
        <v>570</v>
      </c>
      <c r="D223" s="27" t="s">
        <v>93</v>
      </c>
      <c r="E223" s="28">
        <v>3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70"/>
      <c r="Q223" s="70"/>
      <c r="R223" s="70"/>
      <c r="S223" s="98"/>
      <c r="T223" s="30">
        <f t="shared" si="231"/>
        <v>0</v>
      </c>
      <c r="U223" s="30">
        <f t="shared" si="232"/>
        <v>0</v>
      </c>
      <c r="V223" s="85">
        <f t="shared" si="236"/>
        <v>3</v>
      </c>
      <c r="W223" s="31">
        <v>126.54</v>
      </c>
      <c r="X223" s="32">
        <f t="shared" si="237"/>
        <v>379.62</v>
      </c>
      <c r="Y223" s="32">
        <f t="shared" si="238"/>
        <v>0</v>
      </c>
      <c r="Z223" s="32">
        <f t="shared" si="239"/>
        <v>0</v>
      </c>
      <c r="AA223" s="32">
        <f t="shared" si="240"/>
        <v>0</v>
      </c>
      <c r="AB223" s="32">
        <f t="shared" si="241"/>
        <v>0</v>
      </c>
      <c r="AC223" s="32">
        <f t="shared" si="242"/>
        <v>0</v>
      </c>
      <c r="AD223" s="32">
        <f t="shared" si="243"/>
        <v>0</v>
      </c>
      <c r="AE223" s="32">
        <f t="shared" si="244"/>
        <v>0</v>
      </c>
      <c r="AF223" s="32">
        <f t="shared" si="245"/>
        <v>0</v>
      </c>
      <c r="AG223" s="32">
        <f t="shared" si="246"/>
        <v>0</v>
      </c>
      <c r="AH223" s="32">
        <f t="shared" si="247"/>
        <v>0</v>
      </c>
      <c r="AI223" s="33">
        <f t="shared" si="248"/>
        <v>0</v>
      </c>
      <c r="AJ223" s="33">
        <f t="shared" si="249"/>
        <v>0</v>
      </c>
      <c r="AK223" s="33">
        <f t="shared" si="250"/>
        <v>0</v>
      </c>
      <c r="AL223" s="100">
        <f t="shared" si="251"/>
        <v>0</v>
      </c>
      <c r="AM223" s="32">
        <f t="shared" si="252"/>
        <v>0</v>
      </c>
      <c r="AN223" s="106">
        <f t="shared" si="190"/>
        <v>0</v>
      </c>
      <c r="AO223" s="83">
        <f t="shared" si="233"/>
        <v>379.62</v>
      </c>
      <c r="AP223" s="34">
        <f t="shared" si="253"/>
        <v>0</v>
      </c>
      <c r="AQ223" s="65"/>
      <c r="AR223" s="65"/>
      <c r="AS223" s="65"/>
      <c r="AT223" s="65"/>
      <c r="AU223" s="65"/>
      <c r="AV223" s="65"/>
    </row>
    <row r="224" spans="1:48" x14ac:dyDescent="0.25">
      <c r="A224" s="24" t="s">
        <v>571</v>
      </c>
      <c r="B224" s="52" t="s">
        <v>572</v>
      </c>
      <c r="C224" s="26" t="s">
        <v>573</v>
      </c>
      <c r="D224" s="27" t="s">
        <v>93</v>
      </c>
      <c r="E224" s="28">
        <v>3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70"/>
      <c r="Q224" s="70"/>
      <c r="R224" s="70"/>
      <c r="S224" s="98"/>
      <c r="T224" s="30">
        <f t="shared" si="231"/>
        <v>0</v>
      </c>
      <c r="U224" s="30">
        <f t="shared" si="232"/>
        <v>0</v>
      </c>
      <c r="V224" s="85">
        <f t="shared" si="236"/>
        <v>3</v>
      </c>
      <c r="W224" s="31">
        <v>81.72</v>
      </c>
      <c r="X224" s="32">
        <f t="shared" si="237"/>
        <v>245.16</v>
      </c>
      <c r="Y224" s="32">
        <f t="shared" si="238"/>
        <v>0</v>
      </c>
      <c r="Z224" s="32">
        <f t="shared" si="239"/>
        <v>0</v>
      </c>
      <c r="AA224" s="32">
        <f t="shared" si="240"/>
        <v>0</v>
      </c>
      <c r="AB224" s="32">
        <f t="shared" si="241"/>
        <v>0</v>
      </c>
      <c r="AC224" s="32">
        <f t="shared" si="242"/>
        <v>0</v>
      </c>
      <c r="AD224" s="32">
        <f t="shared" si="243"/>
        <v>0</v>
      </c>
      <c r="AE224" s="32">
        <f t="shared" si="244"/>
        <v>0</v>
      </c>
      <c r="AF224" s="32">
        <f t="shared" si="245"/>
        <v>0</v>
      </c>
      <c r="AG224" s="32">
        <f t="shared" si="246"/>
        <v>0</v>
      </c>
      <c r="AH224" s="32">
        <f t="shared" si="247"/>
        <v>0</v>
      </c>
      <c r="AI224" s="33">
        <f t="shared" si="248"/>
        <v>0</v>
      </c>
      <c r="AJ224" s="33">
        <f t="shared" si="249"/>
        <v>0</v>
      </c>
      <c r="AK224" s="33">
        <f t="shared" si="250"/>
        <v>0</v>
      </c>
      <c r="AL224" s="100">
        <f t="shared" si="251"/>
        <v>0</v>
      </c>
      <c r="AM224" s="32">
        <f t="shared" si="252"/>
        <v>0</v>
      </c>
      <c r="AN224" s="106">
        <f t="shared" si="190"/>
        <v>0</v>
      </c>
      <c r="AO224" s="83">
        <f t="shared" si="233"/>
        <v>245.16</v>
      </c>
      <c r="AP224" s="34">
        <f t="shared" si="253"/>
        <v>0</v>
      </c>
      <c r="AQ224" s="65"/>
      <c r="AR224" s="65"/>
      <c r="AS224" s="65"/>
      <c r="AT224" s="65"/>
      <c r="AU224" s="65"/>
      <c r="AV224" s="65"/>
    </row>
    <row r="225" spans="1:48" x14ac:dyDescent="0.25">
      <c r="A225" s="24" t="s">
        <v>574</v>
      </c>
      <c r="B225" s="52" t="s">
        <v>575</v>
      </c>
      <c r="C225" s="26" t="s">
        <v>576</v>
      </c>
      <c r="D225" s="27" t="s">
        <v>93</v>
      </c>
      <c r="E225" s="28">
        <v>38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70"/>
      <c r="Q225" s="70"/>
      <c r="R225" s="70"/>
      <c r="S225" s="98"/>
      <c r="T225" s="30">
        <f t="shared" si="231"/>
        <v>0</v>
      </c>
      <c r="U225" s="30">
        <f t="shared" si="232"/>
        <v>0</v>
      </c>
      <c r="V225" s="85">
        <f t="shared" si="236"/>
        <v>38</v>
      </c>
      <c r="W225" s="31">
        <v>155.52000000000001</v>
      </c>
      <c r="X225" s="32">
        <f t="shared" si="237"/>
        <v>5909.76</v>
      </c>
      <c r="Y225" s="32">
        <f t="shared" si="238"/>
        <v>0</v>
      </c>
      <c r="Z225" s="32">
        <f t="shared" si="239"/>
        <v>0</v>
      </c>
      <c r="AA225" s="32">
        <f t="shared" si="240"/>
        <v>0</v>
      </c>
      <c r="AB225" s="32">
        <f t="shared" si="241"/>
        <v>0</v>
      </c>
      <c r="AC225" s="32">
        <f t="shared" si="242"/>
        <v>0</v>
      </c>
      <c r="AD225" s="32">
        <f t="shared" si="243"/>
        <v>0</v>
      </c>
      <c r="AE225" s="32">
        <f t="shared" si="244"/>
        <v>0</v>
      </c>
      <c r="AF225" s="32">
        <f t="shared" si="245"/>
        <v>0</v>
      </c>
      <c r="AG225" s="32">
        <f t="shared" si="246"/>
        <v>0</v>
      </c>
      <c r="AH225" s="32">
        <f t="shared" si="247"/>
        <v>0</v>
      </c>
      <c r="AI225" s="33">
        <f t="shared" si="248"/>
        <v>0</v>
      </c>
      <c r="AJ225" s="33">
        <f t="shared" si="249"/>
        <v>0</v>
      </c>
      <c r="AK225" s="33">
        <f t="shared" si="250"/>
        <v>0</v>
      </c>
      <c r="AL225" s="100">
        <f t="shared" si="251"/>
        <v>0</v>
      </c>
      <c r="AM225" s="32">
        <f t="shared" si="252"/>
        <v>0</v>
      </c>
      <c r="AN225" s="106">
        <f t="shared" si="190"/>
        <v>0</v>
      </c>
      <c r="AO225" s="83">
        <f t="shared" si="233"/>
        <v>5909.76</v>
      </c>
      <c r="AP225" s="34">
        <f t="shared" si="253"/>
        <v>0</v>
      </c>
      <c r="AQ225" s="65"/>
      <c r="AR225" s="65"/>
      <c r="AS225" s="65"/>
      <c r="AT225" s="65"/>
      <c r="AU225" s="65"/>
      <c r="AV225" s="65"/>
    </row>
    <row r="226" spans="1:48" x14ac:dyDescent="0.25">
      <c r="A226" s="24" t="s">
        <v>203</v>
      </c>
      <c r="B226" s="52" t="s">
        <v>577</v>
      </c>
      <c r="C226" s="26" t="s">
        <v>578</v>
      </c>
      <c r="D226" s="27" t="s">
        <v>93</v>
      </c>
      <c r="E226" s="28">
        <v>2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70"/>
      <c r="Q226" s="70"/>
      <c r="R226" s="70"/>
      <c r="S226" s="98"/>
      <c r="T226" s="30">
        <f t="shared" si="231"/>
        <v>0</v>
      </c>
      <c r="U226" s="30">
        <f t="shared" si="232"/>
        <v>0</v>
      </c>
      <c r="V226" s="85">
        <f t="shared" si="236"/>
        <v>2</v>
      </c>
      <c r="W226" s="31">
        <v>1308.8399999999999</v>
      </c>
      <c r="X226" s="32">
        <f t="shared" si="237"/>
        <v>2617.6799999999998</v>
      </c>
      <c r="Y226" s="32">
        <f t="shared" si="238"/>
        <v>0</v>
      </c>
      <c r="Z226" s="32">
        <f t="shared" si="239"/>
        <v>0</v>
      </c>
      <c r="AA226" s="32">
        <f t="shared" si="240"/>
        <v>0</v>
      </c>
      <c r="AB226" s="32">
        <f t="shared" si="241"/>
        <v>0</v>
      </c>
      <c r="AC226" s="32">
        <f t="shared" si="242"/>
        <v>0</v>
      </c>
      <c r="AD226" s="32">
        <f t="shared" si="243"/>
        <v>0</v>
      </c>
      <c r="AE226" s="32">
        <f t="shared" si="244"/>
        <v>0</v>
      </c>
      <c r="AF226" s="32">
        <f t="shared" si="245"/>
        <v>0</v>
      </c>
      <c r="AG226" s="32">
        <f t="shared" si="246"/>
        <v>0</v>
      </c>
      <c r="AH226" s="32">
        <f t="shared" si="247"/>
        <v>0</v>
      </c>
      <c r="AI226" s="33">
        <f t="shared" si="248"/>
        <v>0</v>
      </c>
      <c r="AJ226" s="33">
        <f t="shared" si="249"/>
        <v>0</v>
      </c>
      <c r="AK226" s="33">
        <f t="shared" si="250"/>
        <v>0</v>
      </c>
      <c r="AL226" s="100">
        <f t="shared" si="251"/>
        <v>0</v>
      </c>
      <c r="AM226" s="32">
        <f t="shared" si="252"/>
        <v>0</v>
      </c>
      <c r="AN226" s="106">
        <f t="shared" si="190"/>
        <v>0</v>
      </c>
      <c r="AO226" s="83">
        <f t="shared" si="233"/>
        <v>2617.6799999999998</v>
      </c>
      <c r="AP226" s="34">
        <f t="shared" si="253"/>
        <v>0</v>
      </c>
      <c r="AQ226" s="65"/>
      <c r="AR226" s="65"/>
      <c r="AS226" s="65"/>
      <c r="AT226" s="65"/>
      <c r="AU226" s="65"/>
      <c r="AV226" s="65"/>
    </row>
    <row r="227" spans="1:48" x14ac:dyDescent="0.25">
      <c r="A227" s="24" t="s">
        <v>203</v>
      </c>
      <c r="B227" s="52" t="s">
        <v>579</v>
      </c>
      <c r="C227" s="26" t="s">
        <v>580</v>
      </c>
      <c r="D227" s="27" t="s">
        <v>93</v>
      </c>
      <c r="E227" s="28">
        <v>2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70"/>
      <c r="Q227" s="70"/>
      <c r="R227" s="70"/>
      <c r="S227" s="98"/>
      <c r="T227" s="30">
        <f t="shared" si="231"/>
        <v>0</v>
      </c>
      <c r="U227" s="30">
        <f t="shared" si="232"/>
        <v>0</v>
      </c>
      <c r="V227" s="85">
        <f t="shared" si="236"/>
        <v>2</v>
      </c>
      <c r="W227" s="31">
        <v>553.05999999999995</v>
      </c>
      <c r="X227" s="32">
        <f t="shared" si="237"/>
        <v>1106.1199999999999</v>
      </c>
      <c r="Y227" s="32">
        <f t="shared" si="238"/>
        <v>0</v>
      </c>
      <c r="Z227" s="32">
        <f t="shared" si="239"/>
        <v>0</v>
      </c>
      <c r="AA227" s="32">
        <f t="shared" si="240"/>
        <v>0</v>
      </c>
      <c r="AB227" s="32">
        <f t="shared" si="241"/>
        <v>0</v>
      </c>
      <c r="AC227" s="32">
        <f t="shared" si="242"/>
        <v>0</v>
      </c>
      <c r="AD227" s="32">
        <f t="shared" si="243"/>
        <v>0</v>
      </c>
      <c r="AE227" s="32">
        <f t="shared" si="244"/>
        <v>0</v>
      </c>
      <c r="AF227" s="32">
        <f t="shared" si="245"/>
        <v>0</v>
      </c>
      <c r="AG227" s="32">
        <f t="shared" si="246"/>
        <v>0</v>
      </c>
      <c r="AH227" s="32">
        <f t="shared" si="247"/>
        <v>0</v>
      </c>
      <c r="AI227" s="33">
        <f t="shared" si="248"/>
        <v>0</v>
      </c>
      <c r="AJ227" s="33">
        <f t="shared" si="249"/>
        <v>0</v>
      </c>
      <c r="AK227" s="33">
        <f t="shared" si="250"/>
        <v>0</v>
      </c>
      <c r="AL227" s="100">
        <f t="shared" si="251"/>
        <v>0</v>
      </c>
      <c r="AM227" s="32">
        <f t="shared" si="252"/>
        <v>0</v>
      </c>
      <c r="AN227" s="106">
        <f t="shared" si="190"/>
        <v>0</v>
      </c>
      <c r="AO227" s="83">
        <f t="shared" si="233"/>
        <v>1106.1199999999999</v>
      </c>
      <c r="AP227" s="34">
        <f t="shared" si="253"/>
        <v>0</v>
      </c>
      <c r="AQ227" s="65"/>
      <c r="AR227" s="65"/>
      <c r="AS227" s="65"/>
      <c r="AT227" s="65"/>
      <c r="AU227" s="65"/>
      <c r="AV227" s="65"/>
    </row>
    <row r="228" spans="1:48" ht="28.5" x14ac:dyDescent="0.25">
      <c r="A228" s="24" t="s">
        <v>581</v>
      </c>
      <c r="B228" s="52" t="s">
        <v>582</v>
      </c>
      <c r="C228" s="26" t="s">
        <v>583</v>
      </c>
      <c r="D228" s="27" t="s">
        <v>93</v>
      </c>
      <c r="E228" s="28">
        <v>1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70"/>
      <c r="Q228" s="70"/>
      <c r="R228" s="70"/>
      <c r="S228" s="98"/>
      <c r="T228" s="30">
        <f t="shared" si="231"/>
        <v>0</v>
      </c>
      <c r="U228" s="30">
        <f t="shared" si="232"/>
        <v>0</v>
      </c>
      <c r="V228" s="85">
        <f t="shared" si="236"/>
        <v>1</v>
      </c>
      <c r="W228" s="31">
        <v>621.26</v>
      </c>
      <c r="X228" s="32">
        <f t="shared" si="237"/>
        <v>621.26</v>
      </c>
      <c r="Y228" s="32">
        <f t="shared" si="238"/>
        <v>0</v>
      </c>
      <c r="Z228" s="32">
        <f t="shared" si="239"/>
        <v>0</v>
      </c>
      <c r="AA228" s="32">
        <f t="shared" si="240"/>
        <v>0</v>
      </c>
      <c r="AB228" s="32">
        <f t="shared" si="241"/>
        <v>0</v>
      </c>
      <c r="AC228" s="32">
        <f t="shared" si="242"/>
        <v>0</v>
      </c>
      <c r="AD228" s="32">
        <f t="shared" si="243"/>
        <v>0</v>
      </c>
      <c r="AE228" s="32">
        <f t="shared" si="244"/>
        <v>0</v>
      </c>
      <c r="AF228" s="32">
        <f t="shared" si="245"/>
        <v>0</v>
      </c>
      <c r="AG228" s="32">
        <f t="shared" si="246"/>
        <v>0</v>
      </c>
      <c r="AH228" s="32">
        <f t="shared" si="247"/>
        <v>0</v>
      </c>
      <c r="AI228" s="33">
        <f t="shared" si="248"/>
        <v>0</v>
      </c>
      <c r="AJ228" s="33">
        <f t="shared" si="249"/>
        <v>0</v>
      </c>
      <c r="AK228" s="33">
        <f t="shared" si="250"/>
        <v>0</v>
      </c>
      <c r="AL228" s="100">
        <f t="shared" si="251"/>
        <v>0</v>
      </c>
      <c r="AM228" s="32">
        <f t="shared" si="252"/>
        <v>0</v>
      </c>
      <c r="AN228" s="106">
        <f t="shared" si="190"/>
        <v>0</v>
      </c>
      <c r="AO228" s="83">
        <f t="shared" si="233"/>
        <v>621.26</v>
      </c>
      <c r="AP228" s="34">
        <f t="shared" si="253"/>
        <v>0</v>
      </c>
      <c r="AQ228" s="65"/>
      <c r="AR228" s="65"/>
      <c r="AS228" s="65"/>
      <c r="AT228" s="65"/>
      <c r="AU228" s="65"/>
      <c r="AV228" s="65"/>
    </row>
    <row r="229" spans="1:48" ht="28.5" x14ac:dyDescent="0.25">
      <c r="A229" s="24" t="s">
        <v>584</v>
      </c>
      <c r="B229" s="52" t="s">
        <v>585</v>
      </c>
      <c r="C229" s="26" t="s">
        <v>586</v>
      </c>
      <c r="D229" s="27" t="s">
        <v>93</v>
      </c>
      <c r="E229" s="28">
        <v>3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70"/>
      <c r="Q229" s="70"/>
      <c r="R229" s="70"/>
      <c r="S229" s="98"/>
      <c r="T229" s="30">
        <f t="shared" si="231"/>
        <v>0</v>
      </c>
      <c r="U229" s="30">
        <f t="shared" si="232"/>
        <v>0</v>
      </c>
      <c r="V229" s="85">
        <f t="shared" si="236"/>
        <v>3</v>
      </c>
      <c r="W229" s="31">
        <v>1736.32</v>
      </c>
      <c r="X229" s="32">
        <f t="shared" si="237"/>
        <v>5208.96</v>
      </c>
      <c r="Y229" s="32">
        <f t="shared" si="238"/>
        <v>0</v>
      </c>
      <c r="Z229" s="32">
        <f t="shared" si="239"/>
        <v>0</v>
      </c>
      <c r="AA229" s="32">
        <f t="shared" si="240"/>
        <v>0</v>
      </c>
      <c r="AB229" s="32">
        <f t="shared" si="241"/>
        <v>0</v>
      </c>
      <c r="AC229" s="32">
        <f t="shared" si="242"/>
        <v>0</v>
      </c>
      <c r="AD229" s="32">
        <f t="shared" si="243"/>
        <v>0</v>
      </c>
      <c r="AE229" s="32">
        <f t="shared" si="244"/>
        <v>0</v>
      </c>
      <c r="AF229" s="32">
        <f t="shared" si="245"/>
        <v>0</v>
      </c>
      <c r="AG229" s="32">
        <f t="shared" si="246"/>
        <v>0</v>
      </c>
      <c r="AH229" s="32">
        <f t="shared" si="247"/>
        <v>0</v>
      </c>
      <c r="AI229" s="33">
        <f t="shared" si="248"/>
        <v>0</v>
      </c>
      <c r="AJ229" s="33">
        <f t="shared" si="249"/>
        <v>0</v>
      </c>
      <c r="AK229" s="33">
        <f t="shared" si="250"/>
        <v>0</v>
      </c>
      <c r="AL229" s="100">
        <f t="shared" si="251"/>
        <v>0</v>
      </c>
      <c r="AM229" s="32">
        <f t="shared" si="252"/>
        <v>0</v>
      </c>
      <c r="AN229" s="106">
        <f t="shared" si="190"/>
        <v>0</v>
      </c>
      <c r="AO229" s="83">
        <f t="shared" si="233"/>
        <v>5208.96</v>
      </c>
      <c r="AP229" s="34">
        <f t="shared" si="253"/>
        <v>0</v>
      </c>
      <c r="AQ229" s="65"/>
      <c r="AR229" s="65"/>
      <c r="AS229" s="65"/>
      <c r="AT229" s="65"/>
      <c r="AU229" s="65"/>
      <c r="AV229" s="65"/>
    </row>
    <row r="230" spans="1:48" x14ac:dyDescent="0.25">
      <c r="A230" s="24" t="s">
        <v>203</v>
      </c>
      <c r="B230" s="52" t="s">
        <v>587</v>
      </c>
      <c r="C230" s="26" t="s">
        <v>588</v>
      </c>
      <c r="D230" s="27" t="s">
        <v>80</v>
      </c>
      <c r="E230" s="28">
        <v>63.5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70"/>
      <c r="Q230" s="70"/>
      <c r="R230" s="70"/>
      <c r="S230" s="98"/>
      <c r="T230" s="30">
        <f t="shared" si="231"/>
        <v>0</v>
      </c>
      <c r="U230" s="30">
        <f t="shared" si="232"/>
        <v>0</v>
      </c>
      <c r="V230" s="85">
        <f t="shared" si="236"/>
        <v>63.5</v>
      </c>
      <c r="W230" s="31">
        <v>288.13</v>
      </c>
      <c r="X230" s="32">
        <f t="shared" si="237"/>
        <v>18296.259999999998</v>
      </c>
      <c r="Y230" s="32">
        <f t="shared" si="238"/>
        <v>0</v>
      </c>
      <c r="Z230" s="32">
        <f t="shared" si="239"/>
        <v>0</v>
      </c>
      <c r="AA230" s="32">
        <f t="shared" si="240"/>
        <v>0</v>
      </c>
      <c r="AB230" s="32">
        <f t="shared" si="241"/>
        <v>0</v>
      </c>
      <c r="AC230" s="32">
        <f t="shared" si="242"/>
        <v>0</v>
      </c>
      <c r="AD230" s="32">
        <f t="shared" si="243"/>
        <v>0</v>
      </c>
      <c r="AE230" s="32">
        <f t="shared" si="244"/>
        <v>0</v>
      </c>
      <c r="AF230" s="32">
        <f t="shared" si="245"/>
        <v>0</v>
      </c>
      <c r="AG230" s="32">
        <f t="shared" si="246"/>
        <v>0</v>
      </c>
      <c r="AH230" s="32">
        <f t="shared" si="247"/>
        <v>0</v>
      </c>
      <c r="AI230" s="33">
        <f t="shared" si="248"/>
        <v>0</v>
      </c>
      <c r="AJ230" s="33">
        <f t="shared" si="249"/>
        <v>0</v>
      </c>
      <c r="AK230" s="33">
        <f t="shared" si="250"/>
        <v>0</v>
      </c>
      <c r="AL230" s="100">
        <f t="shared" si="251"/>
        <v>0</v>
      </c>
      <c r="AM230" s="32">
        <f t="shared" si="252"/>
        <v>0</v>
      </c>
      <c r="AN230" s="106">
        <f t="shared" si="190"/>
        <v>0</v>
      </c>
      <c r="AO230" s="83">
        <f t="shared" si="233"/>
        <v>18296.259999999998</v>
      </c>
      <c r="AP230" s="34">
        <f t="shared" si="253"/>
        <v>0</v>
      </c>
      <c r="AQ230" s="65"/>
      <c r="AR230" s="65"/>
      <c r="AS230" s="65"/>
      <c r="AT230" s="65"/>
      <c r="AU230" s="65"/>
      <c r="AV230" s="65"/>
    </row>
    <row r="231" spans="1:48" x14ac:dyDescent="0.25">
      <c r="A231" s="24" t="s">
        <v>589</v>
      </c>
      <c r="B231" s="52" t="s">
        <v>590</v>
      </c>
      <c r="C231" s="26" t="s">
        <v>591</v>
      </c>
      <c r="D231" s="27" t="s">
        <v>93</v>
      </c>
      <c r="E231" s="28">
        <v>1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70"/>
      <c r="Q231" s="70"/>
      <c r="R231" s="70"/>
      <c r="S231" s="98"/>
      <c r="T231" s="30">
        <f t="shared" si="231"/>
        <v>0</v>
      </c>
      <c r="U231" s="30">
        <f t="shared" si="232"/>
        <v>0</v>
      </c>
      <c r="V231" s="85">
        <f t="shared" si="236"/>
        <v>1</v>
      </c>
      <c r="W231" s="31">
        <v>2922.44</v>
      </c>
      <c r="X231" s="32">
        <f t="shared" si="237"/>
        <v>2922.44</v>
      </c>
      <c r="Y231" s="32">
        <f t="shared" si="238"/>
        <v>0</v>
      </c>
      <c r="Z231" s="32">
        <f t="shared" si="239"/>
        <v>0</v>
      </c>
      <c r="AA231" s="32">
        <f t="shared" si="240"/>
        <v>0</v>
      </c>
      <c r="AB231" s="32">
        <f t="shared" si="241"/>
        <v>0</v>
      </c>
      <c r="AC231" s="32">
        <f t="shared" si="242"/>
        <v>0</v>
      </c>
      <c r="AD231" s="32">
        <f t="shared" si="243"/>
        <v>0</v>
      </c>
      <c r="AE231" s="32">
        <f t="shared" si="244"/>
        <v>0</v>
      </c>
      <c r="AF231" s="32">
        <f t="shared" si="245"/>
        <v>0</v>
      </c>
      <c r="AG231" s="32">
        <f t="shared" si="246"/>
        <v>0</v>
      </c>
      <c r="AH231" s="32">
        <f t="shared" si="247"/>
        <v>0</v>
      </c>
      <c r="AI231" s="33">
        <f t="shared" si="248"/>
        <v>0</v>
      </c>
      <c r="AJ231" s="33">
        <f t="shared" si="249"/>
        <v>0</v>
      </c>
      <c r="AK231" s="33">
        <f t="shared" si="250"/>
        <v>0</v>
      </c>
      <c r="AL231" s="100">
        <f t="shared" si="251"/>
        <v>0</v>
      </c>
      <c r="AM231" s="32">
        <f t="shared" si="252"/>
        <v>0</v>
      </c>
      <c r="AN231" s="106">
        <f t="shared" si="190"/>
        <v>0</v>
      </c>
      <c r="AO231" s="83">
        <f t="shared" si="233"/>
        <v>2922.44</v>
      </c>
      <c r="AP231" s="34">
        <f t="shared" si="253"/>
        <v>0</v>
      </c>
      <c r="AQ231" s="65"/>
      <c r="AR231" s="65"/>
      <c r="AS231" s="65"/>
      <c r="AT231" s="65"/>
      <c r="AU231" s="65"/>
      <c r="AV231" s="65"/>
    </row>
    <row r="232" spans="1:48" x14ac:dyDescent="0.25">
      <c r="A232" s="11"/>
      <c r="B232" s="11"/>
      <c r="C232" s="13" t="s">
        <v>592</v>
      </c>
      <c r="D232" s="13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68"/>
      <c r="Q232" s="68"/>
      <c r="R232" s="68"/>
      <c r="S232" s="94"/>
      <c r="T232" s="38">
        <f t="shared" si="231"/>
        <v>0</v>
      </c>
      <c r="U232" s="38">
        <f t="shared" si="232"/>
        <v>0</v>
      </c>
      <c r="V232" s="39"/>
      <c r="W232" s="39"/>
      <c r="X232" s="41">
        <f t="shared" ref="X232" si="254">SUM(X216:X231)</f>
        <v>51127</v>
      </c>
      <c r="Y232" s="41">
        <f>SUM(Y216:Y231)</f>
        <v>0</v>
      </c>
      <c r="Z232" s="41">
        <f t="shared" ref="Z232:AM232" si="255">SUM(Z216:Z231)</f>
        <v>0</v>
      </c>
      <c r="AA232" s="41">
        <f t="shared" si="255"/>
        <v>0</v>
      </c>
      <c r="AB232" s="41">
        <f t="shared" si="255"/>
        <v>0</v>
      </c>
      <c r="AC232" s="41">
        <f t="shared" si="255"/>
        <v>0</v>
      </c>
      <c r="AD232" s="41">
        <f t="shared" si="255"/>
        <v>0</v>
      </c>
      <c r="AE232" s="41">
        <f t="shared" si="255"/>
        <v>0</v>
      </c>
      <c r="AF232" s="41">
        <f t="shared" si="255"/>
        <v>0</v>
      </c>
      <c r="AG232" s="41">
        <f t="shared" si="255"/>
        <v>0</v>
      </c>
      <c r="AH232" s="41">
        <f t="shared" si="255"/>
        <v>0</v>
      </c>
      <c r="AI232" s="41">
        <f t="shared" si="255"/>
        <v>0</v>
      </c>
      <c r="AJ232" s="41">
        <f t="shared" si="255"/>
        <v>0</v>
      </c>
      <c r="AK232" s="41">
        <f t="shared" si="255"/>
        <v>0</v>
      </c>
      <c r="AL232" s="101">
        <f t="shared" si="255"/>
        <v>0</v>
      </c>
      <c r="AM232" s="41">
        <f t="shared" si="255"/>
        <v>0</v>
      </c>
      <c r="AN232" s="106">
        <f>SUBTOTAL(9,AN218:AN231)</f>
        <v>0</v>
      </c>
      <c r="AO232" s="83">
        <f t="shared" si="233"/>
        <v>51127</v>
      </c>
      <c r="AP232" s="34"/>
      <c r="AQ232" s="110">
        <f>AN232+AO232</f>
        <v>51127</v>
      </c>
      <c r="AR232" s="110">
        <f>X232</f>
        <v>51127</v>
      </c>
      <c r="AS232" s="23"/>
      <c r="AT232" s="23"/>
      <c r="AU232" s="23"/>
      <c r="AV232" s="23"/>
    </row>
    <row r="233" spans="1:48" x14ac:dyDescent="0.25">
      <c r="A233" s="58"/>
      <c r="B233" s="59"/>
      <c r="C233" s="66"/>
      <c r="D233" s="60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70"/>
      <c r="Q233" s="70"/>
      <c r="R233" s="70"/>
      <c r="S233" s="98"/>
      <c r="T233" s="30">
        <f t="shared" si="231"/>
        <v>0</v>
      </c>
      <c r="U233" s="30">
        <f t="shared" si="232"/>
        <v>0</v>
      </c>
      <c r="V233" s="85"/>
      <c r="W233" s="71"/>
      <c r="X233" s="48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3"/>
      <c r="AJ233" s="33"/>
      <c r="AK233" s="33"/>
      <c r="AL233" s="100"/>
      <c r="AM233" s="32"/>
      <c r="AN233" s="106">
        <f t="shared" si="190"/>
        <v>0</v>
      </c>
      <c r="AO233" s="83">
        <f t="shared" si="233"/>
        <v>0</v>
      </c>
      <c r="AP233" s="34"/>
      <c r="AQ233" s="65"/>
      <c r="AR233" s="65"/>
      <c r="AS233" s="65"/>
      <c r="AT233" s="65"/>
      <c r="AU233" s="65"/>
      <c r="AV233" s="65"/>
    </row>
    <row r="234" spans="1:48" x14ac:dyDescent="0.25">
      <c r="A234" s="11"/>
      <c r="B234" s="11" t="s">
        <v>593</v>
      </c>
      <c r="C234" s="74" t="s">
        <v>594</v>
      </c>
      <c r="D234" s="13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68"/>
      <c r="Q234" s="68"/>
      <c r="R234" s="68"/>
      <c r="S234" s="94"/>
      <c r="T234" s="38">
        <f t="shared" si="231"/>
        <v>0</v>
      </c>
      <c r="U234" s="38">
        <f t="shared" si="232"/>
        <v>0</v>
      </c>
      <c r="V234" s="39"/>
      <c r="W234" s="39"/>
      <c r="X234" s="50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0"/>
      <c r="AJ234" s="40"/>
      <c r="AK234" s="40"/>
      <c r="AL234" s="101"/>
      <c r="AM234" s="40"/>
      <c r="AN234" s="106">
        <f t="shared" si="190"/>
        <v>0</v>
      </c>
      <c r="AO234" s="83">
        <f t="shared" si="233"/>
        <v>0</v>
      </c>
      <c r="AP234" s="34"/>
      <c r="AQ234" s="23"/>
      <c r="AR234" s="23"/>
      <c r="AS234" s="23"/>
      <c r="AT234" s="23"/>
      <c r="AU234" s="23"/>
      <c r="AV234" s="23"/>
    </row>
    <row r="235" spans="1:48" x14ac:dyDescent="0.25">
      <c r="A235" s="24" t="s">
        <v>595</v>
      </c>
      <c r="B235" s="52" t="s">
        <v>596</v>
      </c>
      <c r="C235" s="26" t="s">
        <v>597</v>
      </c>
      <c r="D235" s="27" t="s">
        <v>93</v>
      </c>
      <c r="E235" s="28">
        <v>17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70"/>
      <c r="Q235" s="70"/>
      <c r="R235" s="70"/>
      <c r="S235" s="98"/>
      <c r="T235" s="30">
        <f t="shared" si="231"/>
        <v>0</v>
      </c>
      <c r="U235" s="30">
        <f t="shared" si="232"/>
        <v>0</v>
      </c>
      <c r="V235" s="85">
        <f t="shared" ref="V235:V253" si="256">E235-U235</f>
        <v>17</v>
      </c>
      <c r="W235" s="31">
        <v>74.150000000000006</v>
      </c>
      <c r="X235" s="32">
        <f t="shared" ref="X235:X253" si="257">TRUNC(ROUND(E235*W235,2),2)</f>
        <v>1260.55</v>
      </c>
      <c r="Y235" s="32">
        <f t="shared" ref="Y235:Y253" si="258">F235*W235</f>
        <v>0</v>
      </c>
      <c r="Z235" s="32">
        <f t="shared" ref="Z235:Z253" si="259">G235*W235</f>
        <v>0</v>
      </c>
      <c r="AA235" s="32">
        <f t="shared" ref="AA235:AA253" si="260">H235*W235</f>
        <v>0</v>
      </c>
      <c r="AB235" s="32">
        <f t="shared" ref="AB235:AB253" si="261">I235*W235</f>
        <v>0</v>
      </c>
      <c r="AC235" s="32">
        <f t="shared" ref="AC235:AC253" si="262">J235*W235</f>
        <v>0</v>
      </c>
      <c r="AD235" s="32">
        <f t="shared" ref="AD235:AD253" si="263">K235*W235</f>
        <v>0</v>
      </c>
      <c r="AE235" s="32">
        <f t="shared" ref="AE235:AE253" si="264">L235*W235</f>
        <v>0</v>
      </c>
      <c r="AF235" s="32">
        <f t="shared" ref="AF235:AF253" si="265">M235*W235</f>
        <v>0</v>
      </c>
      <c r="AG235" s="32">
        <f t="shared" ref="AG235:AG253" si="266">N235*W235</f>
        <v>0</v>
      </c>
      <c r="AH235" s="32">
        <f t="shared" ref="AH235:AH253" si="267">O235*W235</f>
        <v>0</v>
      </c>
      <c r="AI235" s="33">
        <f t="shared" ref="AI235:AI253" si="268">TRUNC(ROUND(P235*W235,2),2)</f>
        <v>0</v>
      </c>
      <c r="AJ235" s="33">
        <f t="shared" ref="AJ235:AJ253" si="269">Q235*W235</f>
        <v>0</v>
      </c>
      <c r="AK235" s="33">
        <f t="shared" ref="AK235:AK253" si="270">R235*W235</f>
        <v>0</v>
      </c>
      <c r="AL235" s="100">
        <f t="shared" ref="AL235:AL253" si="271">S235*W235</f>
        <v>0</v>
      </c>
      <c r="AM235" s="32">
        <f t="shared" ref="AM235:AM253" si="272">T235*W235</f>
        <v>0</v>
      </c>
      <c r="AN235" s="106">
        <f t="shared" si="190"/>
        <v>0</v>
      </c>
      <c r="AO235" s="83">
        <f t="shared" si="233"/>
        <v>1260.55</v>
      </c>
      <c r="AP235" s="34">
        <f t="shared" ref="AP235:AP253" si="273">(U235*100)/E235</f>
        <v>0</v>
      </c>
      <c r="AQ235" s="65"/>
      <c r="AR235" s="65"/>
      <c r="AS235" s="65"/>
      <c r="AT235" s="65"/>
      <c r="AU235" s="65"/>
      <c r="AV235" s="65"/>
    </row>
    <row r="236" spans="1:48" ht="28.5" x14ac:dyDescent="0.25">
      <c r="A236" s="24" t="s">
        <v>598</v>
      </c>
      <c r="B236" s="52" t="s">
        <v>599</v>
      </c>
      <c r="C236" s="26" t="s">
        <v>600</v>
      </c>
      <c r="D236" s="27" t="s">
        <v>93</v>
      </c>
      <c r="E236" s="28">
        <v>13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70"/>
      <c r="Q236" s="70"/>
      <c r="R236" s="70"/>
      <c r="S236" s="98"/>
      <c r="T236" s="30">
        <f t="shared" si="231"/>
        <v>0</v>
      </c>
      <c r="U236" s="30">
        <f t="shared" si="232"/>
        <v>0</v>
      </c>
      <c r="V236" s="85">
        <f t="shared" si="256"/>
        <v>13</v>
      </c>
      <c r="W236" s="31">
        <v>256.42</v>
      </c>
      <c r="X236" s="32">
        <f t="shared" si="257"/>
        <v>3333.46</v>
      </c>
      <c r="Y236" s="32">
        <f t="shared" si="258"/>
        <v>0</v>
      </c>
      <c r="Z236" s="32">
        <f t="shared" si="259"/>
        <v>0</v>
      </c>
      <c r="AA236" s="32">
        <f t="shared" si="260"/>
        <v>0</v>
      </c>
      <c r="AB236" s="32">
        <f t="shared" si="261"/>
        <v>0</v>
      </c>
      <c r="AC236" s="32">
        <f t="shared" si="262"/>
        <v>0</v>
      </c>
      <c r="AD236" s="32">
        <f t="shared" si="263"/>
        <v>0</v>
      </c>
      <c r="AE236" s="32">
        <f t="shared" si="264"/>
        <v>0</v>
      </c>
      <c r="AF236" s="32">
        <f t="shared" si="265"/>
        <v>0</v>
      </c>
      <c r="AG236" s="32">
        <f t="shared" si="266"/>
        <v>0</v>
      </c>
      <c r="AH236" s="32">
        <f t="shared" si="267"/>
        <v>0</v>
      </c>
      <c r="AI236" s="33">
        <f t="shared" si="268"/>
        <v>0</v>
      </c>
      <c r="AJ236" s="33">
        <f t="shared" si="269"/>
        <v>0</v>
      </c>
      <c r="AK236" s="33">
        <f t="shared" si="270"/>
        <v>0</v>
      </c>
      <c r="AL236" s="100">
        <f t="shared" si="271"/>
        <v>0</v>
      </c>
      <c r="AM236" s="32">
        <f t="shared" si="272"/>
        <v>0</v>
      </c>
      <c r="AN236" s="106">
        <f t="shared" si="190"/>
        <v>0</v>
      </c>
      <c r="AO236" s="83">
        <f t="shared" si="233"/>
        <v>3333.46</v>
      </c>
      <c r="AP236" s="34">
        <f t="shared" si="273"/>
        <v>0</v>
      </c>
      <c r="AQ236" s="65"/>
      <c r="AR236" s="65"/>
      <c r="AS236" s="65"/>
      <c r="AT236" s="65"/>
      <c r="AU236" s="65"/>
      <c r="AV236" s="65"/>
    </row>
    <row r="237" spans="1:48" ht="28.5" x14ac:dyDescent="0.25">
      <c r="A237" s="24" t="s">
        <v>601</v>
      </c>
      <c r="B237" s="52" t="s">
        <v>602</v>
      </c>
      <c r="C237" s="26" t="s">
        <v>603</v>
      </c>
      <c r="D237" s="27" t="s">
        <v>93</v>
      </c>
      <c r="E237" s="28">
        <v>5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70"/>
      <c r="Q237" s="70"/>
      <c r="R237" s="70"/>
      <c r="S237" s="98"/>
      <c r="T237" s="30">
        <f t="shared" si="231"/>
        <v>0</v>
      </c>
      <c r="U237" s="30">
        <f t="shared" si="232"/>
        <v>0</v>
      </c>
      <c r="V237" s="85">
        <f t="shared" si="256"/>
        <v>5</v>
      </c>
      <c r="W237" s="31">
        <v>1560.96</v>
      </c>
      <c r="X237" s="32">
        <f t="shared" si="257"/>
        <v>7804.8</v>
      </c>
      <c r="Y237" s="32">
        <f t="shared" si="258"/>
        <v>0</v>
      </c>
      <c r="Z237" s="32">
        <f t="shared" si="259"/>
        <v>0</v>
      </c>
      <c r="AA237" s="32">
        <f t="shared" si="260"/>
        <v>0</v>
      </c>
      <c r="AB237" s="32">
        <f t="shared" si="261"/>
        <v>0</v>
      </c>
      <c r="AC237" s="32">
        <f t="shared" si="262"/>
        <v>0</v>
      </c>
      <c r="AD237" s="32">
        <f t="shared" si="263"/>
        <v>0</v>
      </c>
      <c r="AE237" s="32">
        <f t="shared" si="264"/>
        <v>0</v>
      </c>
      <c r="AF237" s="32">
        <f t="shared" si="265"/>
        <v>0</v>
      </c>
      <c r="AG237" s="32">
        <f t="shared" si="266"/>
        <v>0</v>
      </c>
      <c r="AH237" s="32">
        <f t="shared" si="267"/>
        <v>0</v>
      </c>
      <c r="AI237" s="33">
        <f t="shared" si="268"/>
        <v>0</v>
      </c>
      <c r="AJ237" s="33">
        <f t="shared" si="269"/>
        <v>0</v>
      </c>
      <c r="AK237" s="33">
        <f t="shared" si="270"/>
        <v>0</v>
      </c>
      <c r="AL237" s="100">
        <f t="shared" si="271"/>
        <v>0</v>
      </c>
      <c r="AM237" s="32">
        <f t="shared" si="272"/>
        <v>0</v>
      </c>
      <c r="AN237" s="106">
        <f t="shared" si="190"/>
        <v>0</v>
      </c>
      <c r="AO237" s="83">
        <f t="shared" si="233"/>
        <v>7804.8</v>
      </c>
      <c r="AP237" s="34">
        <f t="shared" si="273"/>
        <v>0</v>
      </c>
      <c r="AQ237" s="65"/>
      <c r="AR237" s="65"/>
      <c r="AS237" s="65"/>
      <c r="AT237" s="65"/>
      <c r="AU237" s="65"/>
      <c r="AV237" s="65"/>
    </row>
    <row r="238" spans="1:48" ht="28.5" x14ac:dyDescent="0.25">
      <c r="A238" s="24" t="s">
        <v>604</v>
      </c>
      <c r="B238" s="52" t="s">
        <v>605</v>
      </c>
      <c r="C238" s="26" t="s">
        <v>606</v>
      </c>
      <c r="D238" s="27" t="s">
        <v>93</v>
      </c>
      <c r="E238" s="28">
        <v>6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70"/>
      <c r="Q238" s="70"/>
      <c r="R238" s="70"/>
      <c r="S238" s="98"/>
      <c r="T238" s="30">
        <f t="shared" si="231"/>
        <v>0</v>
      </c>
      <c r="U238" s="30">
        <f t="shared" si="232"/>
        <v>0</v>
      </c>
      <c r="V238" s="85">
        <f t="shared" si="256"/>
        <v>6</v>
      </c>
      <c r="W238" s="31">
        <v>723.8</v>
      </c>
      <c r="X238" s="32">
        <f t="shared" si="257"/>
        <v>4342.8</v>
      </c>
      <c r="Y238" s="32">
        <f t="shared" si="258"/>
        <v>0</v>
      </c>
      <c r="Z238" s="32">
        <f t="shared" si="259"/>
        <v>0</v>
      </c>
      <c r="AA238" s="32">
        <f t="shared" si="260"/>
        <v>0</v>
      </c>
      <c r="AB238" s="32">
        <f t="shared" si="261"/>
        <v>0</v>
      </c>
      <c r="AC238" s="32">
        <f t="shared" si="262"/>
        <v>0</v>
      </c>
      <c r="AD238" s="32">
        <f t="shared" si="263"/>
        <v>0</v>
      </c>
      <c r="AE238" s="32">
        <f t="shared" si="264"/>
        <v>0</v>
      </c>
      <c r="AF238" s="32">
        <f t="shared" si="265"/>
        <v>0</v>
      </c>
      <c r="AG238" s="32">
        <f t="shared" si="266"/>
        <v>0</v>
      </c>
      <c r="AH238" s="32">
        <f t="shared" si="267"/>
        <v>0</v>
      </c>
      <c r="AI238" s="33">
        <f t="shared" si="268"/>
        <v>0</v>
      </c>
      <c r="AJ238" s="33">
        <f t="shared" si="269"/>
        <v>0</v>
      </c>
      <c r="AK238" s="33">
        <f t="shared" si="270"/>
        <v>0</v>
      </c>
      <c r="AL238" s="100">
        <f t="shared" si="271"/>
        <v>0</v>
      </c>
      <c r="AM238" s="32">
        <f t="shared" si="272"/>
        <v>0</v>
      </c>
      <c r="AN238" s="106">
        <f t="shared" si="190"/>
        <v>0</v>
      </c>
      <c r="AO238" s="83">
        <f t="shared" si="233"/>
        <v>4342.8</v>
      </c>
      <c r="AP238" s="34">
        <f t="shared" si="273"/>
        <v>0</v>
      </c>
      <c r="AQ238" s="65"/>
      <c r="AR238" s="65"/>
      <c r="AS238" s="65"/>
      <c r="AT238" s="65"/>
      <c r="AU238" s="65"/>
      <c r="AV238" s="65"/>
    </row>
    <row r="239" spans="1:48" x14ac:dyDescent="0.25">
      <c r="A239" s="24" t="s">
        <v>607</v>
      </c>
      <c r="B239" s="52" t="s">
        <v>608</v>
      </c>
      <c r="C239" s="26" t="s">
        <v>609</v>
      </c>
      <c r="D239" s="27" t="s">
        <v>93</v>
      </c>
      <c r="E239" s="28">
        <v>3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70"/>
      <c r="Q239" s="70"/>
      <c r="R239" s="70"/>
      <c r="S239" s="98"/>
      <c r="T239" s="30">
        <f t="shared" si="231"/>
        <v>0</v>
      </c>
      <c r="U239" s="30">
        <f t="shared" si="232"/>
        <v>0</v>
      </c>
      <c r="V239" s="85">
        <f t="shared" si="256"/>
        <v>3</v>
      </c>
      <c r="W239" s="31">
        <v>813.23</v>
      </c>
      <c r="X239" s="32">
        <f t="shared" si="257"/>
        <v>2439.69</v>
      </c>
      <c r="Y239" s="32">
        <f t="shared" si="258"/>
        <v>0</v>
      </c>
      <c r="Z239" s="32">
        <f t="shared" si="259"/>
        <v>0</v>
      </c>
      <c r="AA239" s="32">
        <f t="shared" si="260"/>
        <v>0</v>
      </c>
      <c r="AB239" s="32">
        <f t="shared" si="261"/>
        <v>0</v>
      </c>
      <c r="AC239" s="32">
        <f t="shared" si="262"/>
        <v>0</v>
      </c>
      <c r="AD239" s="32">
        <f t="shared" si="263"/>
        <v>0</v>
      </c>
      <c r="AE239" s="32">
        <f t="shared" si="264"/>
        <v>0</v>
      </c>
      <c r="AF239" s="32">
        <f t="shared" si="265"/>
        <v>0</v>
      </c>
      <c r="AG239" s="32">
        <f t="shared" si="266"/>
        <v>0</v>
      </c>
      <c r="AH239" s="32">
        <f t="shared" si="267"/>
        <v>0</v>
      </c>
      <c r="AI239" s="33">
        <f t="shared" si="268"/>
        <v>0</v>
      </c>
      <c r="AJ239" s="33">
        <f t="shared" si="269"/>
        <v>0</v>
      </c>
      <c r="AK239" s="33">
        <f t="shared" si="270"/>
        <v>0</v>
      </c>
      <c r="AL239" s="100">
        <f t="shared" si="271"/>
        <v>0</v>
      </c>
      <c r="AM239" s="32">
        <f t="shared" si="272"/>
        <v>0</v>
      </c>
      <c r="AN239" s="106">
        <f t="shared" si="190"/>
        <v>0</v>
      </c>
      <c r="AO239" s="83">
        <f t="shared" si="233"/>
        <v>2439.69</v>
      </c>
      <c r="AP239" s="34">
        <f t="shared" si="273"/>
        <v>0</v>
      </c>
      <c r="AQ239" s="65"/>
      <c r="AR239" s="65"/>
      <c r="AS239" s="65"/>
      <c r="AT239" s="65"/>
      <c r="AU239" s="65"/>
      <c r="AV239" s="65"/>
    </row>
    <row r="240" spans="1:48" x14ac:dyDescent="0.25">
      <c r="A240" s="24" t="s">
        <v>610</v>
      </c>
      <c r="B240" s="52" t="s">
        <v>611</v>
      </c>
      <c r="C240" s="26" t="s">
        <v>612</v>
      </c>
      <c r="D240" s="27" t="s">
        <v>58</v>
      </c>
      <c r="E240" s="28">
        <v>12.377000000000001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70"/>
      <c r="Q240" s="70"/>
      <c r="R240" s="70"/>
      <c r="S240" s="98"/>
      <c r="T240" s="30">
        <f t="shared" si="231"/>
        <v>0</v>
      </c>
      <c r="U240" s="30">
        <f t="shared" si="232"/>
        <v>0</v>
      </c>
      <c r="V240" s="85">
        <f t="shared" si="256"/>
        <v>12.377000000000001</v>
      </c>
      <c r="W240" s="31">
        <v>311.29000000000002</v>
      </c>
      <c r="X240" s="32">
        <f t="shared" si="257"/>
        <v>3852.84</v>
      </c>
      <c r="Y240" s="32">
        <f t="shared" si="258"/>
        <v>0</v>
      </c>
      <c r="Z240" s="32">
        <f t="shared" si="259"/>
        <v>0</v>
      </c>
      <c r="AA240" s="32">
        <f t="shared" si="260"/>
        <v>0</v>
      </c>
      <c r="AB240" s="32">
        <f t="shared" si="261"/>
        <v>0</v>
      </c>
      <c r="AC240" s="32">
        <f t="shared" si="262"/>
        <v>0</v>
      </c>
      <c r="AD240" s="32">
        <f t="shared" si="263"/>
        <v>0</v>
      </c>
      <c r="AE240" s="32">
        <f t="shared" si="264"/>
        <v>0</v>
      </c>
      <c r="AF240" s="32">
        <f t="shared" si="265"/>
        <v>0</v>
      </c>
      <c r="AG240" s="32">
        <f t="shared" si="266"/>
        <v>0</v>
      </c>
      <c r="AH240" s="32">
        <f t="shared" si="267"/>
        <v>0</v>
      </c>
      <c r="AI240" s="33">
        <f t="shared" si="268"/>
        <v>0</v>
      </c>
      <c r="AJ240" s="33">
        <f t="shared" si="269"/>
        <v>0</v>
      </c>
      <c r="AK240" s="33">
        <f t="shared" si="270"/>
        <v>0</v>
      </c>
      <c r="AL240" s="100">
        <f t="shared" si="271"/>
        <v>0</v>
      </c>
      <c r="AM240" s="32">
        <f t="shared" si="272"/>
        <v>0</v>
      </c>
      <c r="AN240" s="106">
        <f t="shared" si="190"/>
        <v>0</v>
      </c>
      <c r="AO240" s="83">
        <f t="shared" si="233"/>
        <v>3852.84</v>
      </c>
      <c r="AP240" s="34">
        <f t="shared" si="273"/>
        <v>0</v>
      </c>
      <c r="AQ240" s="65"/>
      <c r="AR240" s="65"/>
      <c r="AS240" s="65"/>
      <c r="AT240" s="65"/>
      <c r="AU240" s="65"/>
      <c r="AV240" s="65"/>
    </row>
    <row r="241" spans="1:48" x14ac:dyDescent="0.25">
      <c r="A241" s="24" t="s">
        <v>613</v>
      </c>
      <c r="B241" s="52" t="s">
        <v>614</v>
      </c>
      <c r="C241" s="26" t="s">
        <v>615</v>
      </c>
      <c r="D241" s="27" t="s">
        <v>93</v>
      </c>
      <c r="E241" s="28">
        <v>13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70"/>
      <c r="Q241" s="70"/>
      <c r="R241" s="70"/>
      <c r="S241" s="98"/>
      <c r="T241" s="30">
        <f t="shared" si="231"/>
        <v>0</v>
      </c>
      <c r="U241" s="30">
        <f t="shared" si="232"/>
        <v>0</v>
      </c>
      <c r="V241" s="85">
        <f t="shared" si="256"/>
        <v>13</v>
      </c>
      <c r="W241" s="31">
        <v>123.84</v>
      </c>
      <c r="X241" s="32">
        <f t="shared" si="257"/>
        <v>1609.92</v>
      </c>
      <c r="Y241" s="32">
        <f t="shared" si="258"/>
        <v>0</v>
      </c>
      <c r="Z241" s="32">
        <f t="shared" si="259"/>
        <v>0</v>
      </c>
      <c r="AA241" s="32">
        <f t="shared" si="260"/>
        <v>0</v>
      </c>
      <c r="AB241" s="32">
        <f t="shared" si="261"/>
        <v>0</v>
      </c>
      <c r="AC241" s="32">
        <f t="shared" si="262"/>
        <v>0</v>
      </c>
      <c r="AD241" s="32">
        <f t="shared" si="263"/>
        <v>0</v>
      </c>
      <c r="AE241" s="32">
        <f t="shared" si="264"/>
        <v>0</v>
      </c>
      <c r="AF241" s="32">
        <f t="shared" si="265"/>
        <v>0</v>
      </c>
      <c r="AG241" s="32">
        <f t="shared" si="266"/>
        <v>0</v>
      </c>
      <c r="AH241" s="32">
        <f t="shared" si="267"/>
        <v>0</v>
      </c>
      <c r="AI241" s="33">
        <f t="shared" si="268"/>
        <v>0</v>
      </c>
      <c r="AJ241" s="33">
        <f t="shared" si="269"/>
        <v>0</v>
      </c>
      <c r="AK241" s="33">
        <f t="shared" si="270"/>
        <v>0</v>
      </c>
      <c r="AL241" s="100">
        <f t="shared" si="271"/>
        <v>0</v>
      </c>
      <c r="AM241" s="32">
        <f t="shared" si="272"/>
        <v>0</v>
      </c>
      <c r="AN241" s="106">
        <f t="shared" si="190"/>
        <v>0</v>
      </c>
      <c r="AO241" s="83">
        <f t="shared" si="233"/>
        <v>1609.92</v>
      </c>
      <c r="AP241" s="34">
        <f t="shared" si="273"/>
        <v>0</v>
      </c>
      <c r="AQ241" s="65"/>
      <c r="AR241" s="65"/>
      <c r="AS241" s="65"/>
      <c r="AT241" s="65"/>
      <c r="AU241" s="65"/>
      <c r="AV241" s="65"/>
    </row>
    <row r="242" spans="1:48" x14ac:dyDescent="0.25">
      <c r="A242" s="24" t="s">
        <v>616</v>
      </c>
      <c r="B242" s="52" t="s">
        <v>617</v>
      </c>
      <c r="C242" s="26" t="s">
        <v>618</v>
      </c>
      <c r="D242" s="27" t="s">
        <v>93</v>
      </c>
      <c r="E242" s="28">
        <v>1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70"/>
      <c r="Q242" s="70"/>
      <c r="R242" s="70"/>
      <c r="S242" s="98"/>
      <c r="T242" s="30">
        <f t="shared" si="231"/>
        <v>0</v>
      </c>
      <c r="U242" s="30">
        <f t="shared" si="232"/>
        <v>0</v>
      </c>
      <c r="V242" s="85">
        <f t="shared" si="256"/>
        <v>1</v>
      </c>
      <c r="W242" s="31">
        <v>92.69</v>
      </c>
      <c r="X242" s="32">
        <f t="shared" si="257"/>
        <v>92.69</v>
      </c>
      <c r="Y242" s="32">
        <f t="shared" si="258"/>
        <v>0</v>
      </c>
      <c r="Z242" s="32">
        <f t="shared" si="259"/>
        <v>0</v>
      </c>
      <c r="AA242" s="32">
        <f t="shared" si="260"/>
        <v>0</v>
      </c>
      <c r="AB242" s="32">
        <f t="shared" si="261"/>
        <v>0</v>
      </c>
      <c r="AC242" s="32">
        <f t="shared" si="262"/>
        <v>0</v>
      </c>
      <c r="AD242" s="32">
        <f t="shared" si="263"/>
        <v>0</v>
      </c>
      <c r="AE242" s="32">
        <f t="shared" si="264"/>
        <v>0</v>
      </c>
      <c r="AF242" s="32">
        <f t="shared" si="265"/>
        <v>0</v>
      </c>
      <c r="AG242" s="32">
        <f t="shared" si="266"/>
        <v>0</v>
      </c>
      <c r="AH242" s="32">
        <f t="shared" si="267"/>
        <v>0</v>
      </c>
      <c r="AI242" s="33">
        <f t="shared" si="268"/>
        <v>0</v>
      </c>
      <c r="AJ242" s="33">
        <f t="shared" si="269"/>
        <v>0</v>
      </c>
      <c r="AK242" s="33">
        <f t="shared" si="270"/>
        <v>0</v>
      </c>
      <c r="AL242" s="100">
        <f t="shared" si="271"/>
        <v>0</v>
      </c>
      <c r="AM242" s="32">
        <f t="shared" si="272"/>
        <v>0</v>
      </c>
      <c r="AN242" s="106">
        <f t="shared" si="190"/>
        <v>0</v>
      </c>
      <c r="AO242" s="83">
        <f t="shared" si="233"/>
        <v>92.69</v>
      </c>
      <c r="AP242" s="34">
        <f t="shared" si="273"/>
        <v>0</v>
      </c>
      <c r="AQ242" s="65"/>
      <c r="AR242" s="65"/>
      <c r="AS242" s="65"/>
      <c r="AT242" s="65"/>
      <c r="AU242" s="65"/>
      <c r="AV242" s="65"/>
    </row>
    <row r="243" spans="1:48" x14ac:dyDescent="0.25">
      <c r="A243" s="24" t="s">
        <v>619</v>
      </c>
      <c r="B243" s="52" t="s">
        <v>620</v>
      </c>
      <c r="C243" s="26" t="s">
        <v>621</v>
      </c>
      <c r="D243" s="27" t="s">
        <v>93</v>
      </c>
      <c r="E243" s="28">
        <v>3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70"/>
      <c r="Q243" s="70"/>
      <c r="R243" s="70"/>
      <c r="S243" s="98"/>
      <c r="T243" s="30">
        <f t="shared" si="231"/>
        <v>0</v>
      </c>
      <c r="U243" s="30">
        <f t="shared" si="232"/>
        <v>0</v>
      </c>
      <c r="V243" s="85">
        <f t="shared" si="256"/>
        <v>3</v>
      </c>
      <c r="W243" s="31">
        <v>123.77</v>
      </c>
      <c r="X243" s="32">
        <f t="shared" si="257"/>
        <v>371.31</v>
      </c>
      <c r="Y243" s="32">
        <f t="shared" si="258"/>
        <v>0</v>
      </c>
      <c r="Z243" s="32">
        <f t="shared" si="259"/>
        <v>0</v>
      </c>
      <c r="AA243" s="32">
        <f t="shared" si="260"/>
        <v>0</v>
      </c>
      <c r="AB243" s="32">
        <f t="shared" si="261"/>
        <v>0</v>
      </c>
      <c r="AC243" s="32">
        <f t="shared" si="262"/>
        <v>0</v>
      </c>
      <c r="AD243" s="32">
        <f t="shared" si="263"/>
        <v>0</v>
      </c>
      <c r="AE243" s="32">
        <f t="shared" si="264"/>
        <v>0</v>
      </c>
      <c r="AF243" s="32">
        <f t="shared" si="265"/>
        <v>0</v>
      </c>
      <c r="AG243" s="32">
        <f t="shared" si="266"/>
        <v>0</v>
      </c>
      <c r="AH243" s="32">
        <f t="shared" si="267"/>
        <v>0</v>
      </c>
      <c r="AI243" s="33">
        <f t="shared" si="268"/>
        <v>0</v>
      </c>
      <c r="AJ243" s="33">
        <f t="shared" si="269"/>
        <v>0</v>
      </c>
      <c r="AK243" s="33">
        <f t="shared" si="270"/>
        <v>0</v>
      </c>
      <c r="AL243" s="100">
        <f t="shared" si="271"/>
        <v>0</v>
      </c>
      <c r="AM243" s="32">
        <f t="shared" si="272"/>
        <v>0</v>
      </c>
      <c r="AN243" s="106">
        <f t="shared" si="190"/>
        <v>0</v>
      </c>
      <c r="AO243" s="83">
        <f t="shared" si="233"/>
        <v>371.31</v>
      </c>
      <c r="AP243" s="34">
        <f t="shared" si="273"/>
        <v>0</v>
      </c>
      <c r="AQ243" s="65"/>
      <c r="AR243" s="65"/>
      <c r="AS243" s="65"/>
      <c r="AT243" s="65"/>
      <c r="AU243" s="65"/>
      <c r="AV243" s="65"/>
    </row>
    <row r="244" spans="1:48" x14ac:dyDescent="0.25">
      <c r="A244" s="24" t="s">
        <v>622</v>
      </c>
      <c r="B244" s="52" t="s">
        <v>623</v>
      </c>
      <c r="C244" s="26" t="s">
        <v>624</v>
      </c>
      <c r="D244" s="27" t="s">
        <v>93</v>
      </c>
      <c r="E244" s="28">
        <v>5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70"/>
      <c r="Q244" s="70"/>
      <c r="R244" s="70"/>
      <c r="S244" s="98"/>
      <c r="T244" s="30">
        <f t="shared" si="231"/>
        <v>0</v>
      </c>
      <c r="U244" s="30">
        <f t="shared" si="232"/>
        <v>0</v>
      </c>
      <c r="V244" s="85">
        <f t="shared" si="256"/>
        <v>5</v>
      </c>
      <c r="W244" s="31">
        <v>70.760000000000005</v>
      </c>
      <c r="X244" s="32">
        <f t="shared" si="257"/>
        <v>353.8</v>
      </c>
      <c r="Y244" s="32">
        <f t="shared" si="258"/>
        <v>0</v>
      </c>
      <c r="Z244" s="32">
        <f t="shared" si="259"/>
        <v>0</v>
      </c>
      <c r="AA244" s="32">
        <f t="shared" si="260"/>
        <v>0</v>
      </c>
      <c r="AB244" s="32">
        <f t="shared" si="261"/>
        <v>0</v>
      </c>
      <c r="AC244" s="32">
        <f t="shared" si="262"/>
        <v>0</v>
      </c>
      <c r="AD244" s="32">
        <f t="shared" si="263"/>
        <v>0</v>
      </c>
      <c r="AE244" s="32">
        <f t="shared" si="264"/>
        <v>0</v>
      </c>
      <c r="AF244" s="32">
        <f t="shared" si="265"/>
        <v>0</v>
      </c>
      <c r="AG244" s="32">
        <f t="shared" si="266"/>
        <v>0</v>
      </c>
      <c r="AH244" s="32">
        <f t="shared" si="267"/>
        <v>0</v>
      </c>
      <c r="AI244" s="33">
        <f t="shared" si="268"/>
        <v>0</v>
      </c>
      <c r="AJ244" s="33">
        <f t="shared" si="269"/>
        <v>0</v>
      </c>
      <c r="AK244" s="33">
        <f t="shared" si="270"/>
        <v>0</v>
      </c>
      <c r="AL244" s="100">
        <f t="shared" si="271"/>
        <v>0</v>
      </c>
      <c r="AM244" s="32">
        <f t="shared" si="272"/>
        <v>0</v>
      </c>
      <c r="AN244" s="106">
        <f t="shared" si="190"/>
        <v>0</v>
      </c>
      <c r="AO244" s="83">
        <f t="shared" si="233"/>
        <v>353.8</v>
      </c>
      <c r="AP244" s="34">
        <f t="shared" si="273"/>
        <v>0</v>
      </c>
      <c r="AQ244" s="65"/>
      <c r="AR244" s="65"/>
      <c r="AS244" s="65"/>
      <c r="AT244" s="65"/>
      <c r="AU244" s="65"/>
      <c r="AV244" s="65"/>
    </row>
    <row r="245" spans="1:48" x14ac:dyDescent="0.25">
      <c r="A245" s="24" t="s">
        <v>625</v>
      </c>
      <c r="B245" s="52" t="s">
        <v>626</v>
      </c>
      <c r="C245" s="26" t="s">
        <v>627</v>
      </c>
      <c r="D245" s="27" t="s">
        <v>93</v>
      </c>
      <c r="E245" s="28">
        <v>6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70"/>
      <c r="Q245" s="70"/>
      <c r="R245" s="70"/>
      <c r="S245" s="98"/>
      <c r="T245" s="30">
        <f t="shared" si="231"/>
        <v>0</v>
      </c>
      <c r="U245" s="30">
        <f t="shared" si="232"/>
        <v>0</v>
      </c>
      <c r="V245" s="85">
        <f t="shared" si="256"/>
        <v>6</v>
      </c>
      <c r="W245" s="31">
        <v>122.97</v>
      </c>
      <c r="X245" s="32">
        <f t="shared" si="257"/>
        <v>737.82</v>
      </c>
      <c r="Y245" s="32">
        <f t="shared" si="258"/>
        <v>0</v>
      </c>
      <c r="Z245" s="32">
        <f t="shared" si="259"/>
        <v>0</v>
      </c>
      <c r="AA245" s="32">
        <f t="shared" si="260"/>
        <v>0</v>
      </c>
      <c r="AB245" s="32">
        <f t="shared" si="261"/>
        <v>0</v>
      </c>
      <c r="AC245" s="32">
        <f t="shared" si="262"/>
        <v>0</v>
      </c>
      <c r="AD245" s="32">
        <f t="shared" si="263"/>
        <v>0</v>
      </c>
      <c r="AE245" s="32">
        <f t="shared" si="264"/>
        <v>0</v>
      </c>
      <c r="AF245" s="32">
        <f t="shared" si="265"/>
        <v>0</v>
      </c>
      <c r="AG245" s="32">
        <f t="shared" si="266"/>
        <v>0</v>
      </c>
      <c r="AH245" s="32">
        <f t="shared" si="267"/>
        <v>0</v>
      </c>
      <c r="AI245" s="33">
        <f t="shared" si="268"/>
        <v>0</v>
      </c>
      <c r="AJ245" s="33">
        <f t="shared" si="269"/>
        <v>0</v>
      </c>
      <c r="AK245" s="33">
        <f t="shared" si="270"/>
        <v>0</v>
      </c>
      <c r="AL245" s="100">
        <f t="shared" si="271"/>
        <v>0</v>
      </c>
      <c r="AM245" s="32">
        <f t="shared" si="272"/>
        <v>0</v>
      </c>
      <c r="AN245" s="106">
        <f t="shared" si="190"/>
        <v>0</v>
      </c>
      <c r="AO245" s="83">
        <f t="shared" si="233"/>
        <v>737.82</v>
      </c>
      <c r="AP245" s="34">
        <f t="shared" si="273"/>
        <v>0</v>
      </c>
      <c r="AQ245" s="65"/>
      <c r="AR245" s="65"/>
      <c r="AS245" s="65"/>
      <c r="AT245" s="65"/>
      <c r="AU245" s="65"/>
      <c r="AV245" s="65"/>
    </row>
    <row r="246" spans="1:48" x14ac:dyDescent="0.25">
      <c r="A246" s="24" t="s">
        <v>628</v>
      </c>
      <c r="B246" s="52" t="s">
        <v>629</v>
      </c>
      <c r="C246" s="26" t="s">
        <v>630</v>
      </c>
      <c r="D246" s="27" t="s">
        <v>93</v>
      </c>
      <c r="E246" s="28">
        <v>2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70"/>
      <c r="Q246" s="70"/>
      <c r="R246" s="70"/>
      <c r="S246" s="98"/>
      <c r="T246" s="30">
        <f t="shared" si="231"/>
        <v>0</v>
      </c>
      <c r="U246" s="30">
        <f t="shared" si="232"/>
        <v>0</v>
      </c>
      <c r="V246" s="85">
        <f t="shared" si="256"/>
        <v>2</v>
      </c>
      <c r="W246" s="31">
        <v>188.82</v>
      </c>
      <c r="X246" s="32">
        <f t="shared" si="257"/>
        <v>377.64</v>
      </c>
      <c r="Y246" s="32">
        <f t="shared" si="258"/>
        <v>0</v>
      </c>
      <c r="Z246" s="32">
        <f t="shared" si="259"/>
        <v>0</v>
      </c>
      <c r="AA246" s="32">
        <f t="shared" si="260"/>
        <v>0</v>
      </c>
      <c r="AB246" s="32">
        <f t="shared" si="261"/>
        <v>0</v>
      </c>
      <c r="AC246" s="32">
        <f t="shared" si="262"/>
        <v>0</v>
      </c>
      <c r="AD246" s="32">
        <f t="shared" si="263"/>
        <v>0</v>
      </c>
      <c r="AE246" s="32">
        <f t="shared" si="264"/>
        <v>0</v>
      </c>
      <c r="AF246" s="32">
        <f t="shared" si="265"/>
        <v>0</v>
      </c>
      <c r="AG246" s="32">
        <f t="shared" si="266"/>
        <v>0</v>
      </c>
      <c r="AH246" s="32">
        <f t="shared" si="267"/>
        <v>0</v>
      </c>
      <c r="AI246" s="33">
        <f t="shared" si="268"/>
        <v>0</v>
      </c>
      <c r="AJ246" s="33">
        <f t="shared" si="269"/>
        <v>0</v>
      </c>
      <c r="AK246" s="33">
        <f t="shared" si="270"/>
        <v>0</v>
      </c>
      <c r="AL246" s="100">
        <f t="shared" si="271"/>
        <v>0</v>
      </c>
      <c r="AM246" s="32">
        <f t="shared" si="272"/>
        <v>0</v>
      </c>
      <c r="AN246" s="106">
        <f t="shared" ref="AN246:AN270" si="274">AM246+AL246</f>
        <v>0</v>
      </c>
      <c r="AO246" s="83">
        <f t="shared" si="233"/>
        <v>377.64</v>
      </c>
      <c r="AP246" s="34">
        <f t="shared" si="273"/>
        <v>0</v>
      </c>
      <c r="AQ246" s="65"/>
      <c r="AR246" s="65"/>
      <c r="AS246" s="65"/>
      <c r="AT246" s="65"/>
      <c r="AU246" s="65"/>
      <c r="AV246" s="65"/>
    </row>
    <row r="247" spans="1:48" x14ac:dyDescent="0.25">
      <c r="A247" s="24" t="s">
        <v>631</v>
      </c>
      <c r="B247" s="52" t="s">
        <v>632</v>
      </c>
      <c r="C247" s="26" t="s">
        <v>633</v>
      </c>
      <c r="D247" s="27" t="s">
        <v>93</v>
      </c>
      <c r="E247" s="28">
        <v>5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70"/>
      <c r="Q247" s="70"/>
      <c r="R247" s="70"/>
      <c r="S247" s="98"/>
      <c r="T247" s="30">
        <f t="shared" si="231"/>
        <v>0</v>
      </c>
      <c r="U247" s="30">
        <f t="shared" si="232"/>
        <v>0</v>
      </c>
      <c r="V247" s="85">
        <f t="shared" si="256"/>
        <v>5</v>
      </c>
      <c r="W247" s="31">
        <v>198.77</v>
      </c>
      <c r="X247" s="32">
        <f t="shared" si="257"/>
        <v>993.85</v>
      </c>
      <c r="Y247" s="32">
        <f t="shared" si="258"/>
        <v>0</v>
      </c>
      <c r="Z247" s="32">
        <f t="shared" si="259"/>
        <v>0</v>
      </c>
      <c r="AA247" s="32">
        <f t="shared" si="260"/>
        <v>0</v>
      </c>
      <c r="AB247" s="32">
        <f t="shared" si="261"/>
        <v>0</v>
      </c>
      <c r="AC247" s="32">
        <f t="shared" si="262"/>
        <v>0</v>
      </c>
      <c r="AD247" s="32">
        <f t="shared" si="263"/>
        <v>0</v>
      </c>
      <c r="AE247" s="32">
        <f t="shared" si="264"/>
        <v>0</v>
      </c>
      <c r="AF247" s="32">
        <f t="shared" si="265"/>
        <v>0</v>
      </c>
      <c r="AG247" s="32">
        <f t="shared" si="266"/>
        <v>0</v>
      </c>
      <c r="AH247" s="32">
        <f t="shared" si="267"/>
        <v>0</v>
      </c>
      <c r="AI247" s="33">
        <f t="shared" si="268"/>
        <v>0</v>
      </c>
      <c r="AJ247" s="33">
        <f t="shared" si="269"/>
        <v>0</v>
      </c>
      <c r="AK247" s="33">
        <f t="shared" si="270"/>
        <v>0</v>
      </c>
      <c r="AL247" s="100">
        <f t="shared" si="271"/>
        <v>0</v>
      </c>
      <c r="AM247" s="32">
        <f t="shared" si="272"/>
        <v>0</v>
      </c>
      <c r="AN247" s="106">
        <f t="shared" si="274"/>
        <v>0</v>
      </c>
      <c r="AO247" s="83">
        <f t="shared" si="233"/>
        <v>993.85</v>
      </c>
      <c r="AP247" s="34">
        <f t="shared" si="273"/>
        <v>0</v>
      </c>
      <c r="AQ247" s="65"/>
      <c r="AR247" s="65"/>
      <c r="AS247" s="65"/>
      <c r="AT247" s="65"/>
      <c r="AU247" s="65"/>
      <c r="AV247" s="65"/>
    </row>
    <row r="248" spans="1:48" x14ac:dyDescent="0.25">
      <c r="A248" s="24" t="s">
        <v>634</v>
      </c>
      <c r="B248" s="52" t="s">
        <v>635</v>
      </c>
      <c r="C248" s="26" t="s">
        <v>636</v>
      </c>
      <c r="D248" s="27" t="s">
        <v>93</v>
      </c>
      <c r="E248" s="28">
        <v>2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70"/>
      <c r="Q248" s="70"/>
      <c r="R248" s="70"/>
      <c r="S248" s="98"/>
      <c r="T248" s="30">
        <f t="shared" si="231"/>
        <v>0</v>
      </c>
      <c r="U248" s="30">
        <f t="shared" si="232"/>
        <v>0</v>
      </c>
      <c r="V248" s="85">
        <f t="shared" si="256"/>
        <v>2</v>
      </c>
      <c r="W248" s="31">
        <v>475.85</v>
      </c>
      <c r="X248" s="32">
        <f t="shared" si="257"/>
        <v>951.7</v>
      </c>
      <c r="Y248" s="32">
        <f t="shared" si="258"/>
        <v>0</v>
      </c>
      <c r="Z248" s="32">
        <f t="shared" si="259"/>
        <v>0</v>
      </c>
      <c r="AA248" s="32">
        <f t="shared" si="260"/>
        <v>0</v>
      </c>
      <c r="AB248" s="32">
        <f t="shared" si="261"/>
        <v>0</v>
      </c>
      <c r="AC248" s="32">
        <f t="shared" si="262"/>
        <v>0</v>
      </c>
      <c r="AD248" s="32">
        <f t="shared" si="263"/>
        <v>0</v>
      </c>
      <c r="AE248" s="32">
        <f t="shared" si="264"/>
        <v>0</v>
      </c>
      <c r="AF248" s="32">
        <f t="shared" si="265"/>
        <v>0</v>
      </c>
      <c r="AG248" s="32">
        <f t="shared" si="266"/>
        <v>0</v>
      </c>
      <c r="AH248" s="32">
        <f t="shared" si="267"/>
        <v>0</v>
      </c>
      <c r="AI248" s="33">
        <f t="shared" si="268"/>
        <v>0</v>
      </c>
      <c r="AJ248" s="33">
        <f t="shared" si="269"/>
        <v>0</v>
      </c>
      <c r="AK248" s="33">
        <f t="shared" si="270"/>
        <v>0</v>
      </c>
      <c r="AL248" s="100">
        <f t="shared" si="271"/>
        <v>0</v>
      </c>
      <c r="AM248" s="32">
        <f t="shared" si="272"/>
        <v>0</v>
      </c>
      <c r="AN248" s="106">
        <f t="shared" si="274"/>
        <v>0</v>
      </c>
      <c r="AO248" s="83">
        <f t="shared" si="233"/>
        <v>951.7</v>
      </c>
      <c r="AP248" s="34">
        <f t="shared" si="273"/>
        <v>0</v>
      </c>
      <c r="AQ248" s="65"/>
      <c r="AR248" s="65"/>
      <c r="AS248" s="65"/>
      <c r="AT248" s="65"/>
      <c r="AU248" s="65"/>
      <c r="AV248" s="65"/>
    </row>
    <row r="249" spans="1:48" x14ac:dyDescent="0.25">
      <c r="A249" s="24" t="s">
        <v>637</v>
      </c>
      <c r="B249" s="52" t="s">
        <v>638</v>
      </c>
      <c r="C249" s="26" t="s">
        <v>639</v>
      </c>
      <c r="D249" s="27" t="s">
        <v>93</v>
      </c>
      <c r="E249" s="28">
        <v>5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70"/>
      <c r="Q249" s="70"/>
      <c r="R249" s="70"/>
      <c r="S249" s="98"/>
      <c r="T249" s="30">
        <f t="shared" si="231"/>
        <v>0</v>
      </c>
      <c r="U249" s="30">
        <f t="shared" si="232"/>
        <v>0</v>
      </c>
      <c r="V249" s="85">
        <f t="shared" si="256"/>
        <v>5</v>
      </c>
      <c r="W249" s="31">
        <v>342.92</v>
      </c>
      <c r="X249" s="32">
        <f t="shared" si="257"/>
        <v>1714.6</v>
      </c>
      <c r="Y249" s="32">
        <f t="shared" si="258"/>
        <v>0</v>
      </c>
      <c r="Z249" s="32">
        <f t="shared" si="259"/>
        <v>0</v>
      </c>
      <c r="AA249" s="32">
        <f t="shared" si="260"/>
        <v>0</v>
      </c>
      <c r="AB249" s="32">
        <f t="shared" si="261"/>
        <v>0</v>
      </c>
      <c r="AC249" s="32">
        <f t="shared" si="262"/>
        <v>0</v>
      </c>
      <c r="AD249" s="32">
        <f t="shared" si="263"/>
        <v>0</v>
      </c>
      <c r="AE249" s="32">
        <f t="shared" si="264"/>
        <v>0</v>
      </c>
      <c r="AF249" s="32">
        <f t="shared" si="265"/>
        <v>0</v>
      </c>
      <c r="AG249" s="32">
        <f t="shared" si="266"/>
        <v>0</v>
      </c>
      <c r="AH249" s="32">
        <f t="shared" si="267"/>
        <v>0</v>
      </c>
      <c r="AI249" s="33">
        <f t="shared" si="268"/>
        <v>0</v>
      </c>
      <c r="AJ249" s="33">
        <f t="shared" si="269"/>
        <v>0</v>
      </c>
      <c r="AK249" s="33">
        <f t="shared" si="270"/>
        <v>0</v>
      </c>
      <c r="AL249" s="100">
        <f t="shared" si="271"/>
        <v>0</v>
      </c>
      <c r="AM249" s="32">
        <f t="shared" si="272"/>
        <v>0</v>
      </c>
      <c r="AN249" s="106">
        <f t="shared" si="274"/>
        <v>0</v>
      </c>
      <c r="AO249" s="83">
        <f t="shared" si="233"/>
        <v>1714.6</v>
      </c>
      <c r="AP249" s="34">
        <f t="shared" si="273"/>
        <v>0</v>
      </c>
      <c r="AQ249" s="65"/>
      <c r="AR249" s="65"/>
      <c r="AS249" s="65"/>
      <c r="AT249" s="65"/>
      <c r="AU249" s="65"/>
      <c r="AV249" s="65"/>
    </row>
    <row r="250" spans="1:48" x14ac:dyDescent="0.25">
      <c r="A250" s="24" t="s">
        <v>640</v>
      </c>
      <c r="B250" s="52" t="s">
        <v>641</v>
      </c>
      <c r="C250" s="26" t="s">
        <v>642</v>
      </c>
      <c r="D250" s="27" t="s">
        <v>93</v>
      </c>
      <c r="E250" s="28">
        <v>5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70"/>
      <c r="Q250" s="70"/>
      <c r="R250" s="70"/>
      <c r="S250" s="98"/>
      <c r="T250" s="30">
        <f t="shared" si="231"/>
        <v>0</v>
      </c>
      <c r="U250" s="30">
        <f t="shared" si="232"/>
        <v>0</v>
      </c>
      <c r="V250" s="85">
        <f t="shared" si="256"/>
        <v>5</v>
      </c>
      <c r="W250" s="31">
        <v>631.07000000000005</v>
      </c>
      <c r="X250" s="32">
        <f t="shared" si="257"/>
        <v>3155.35</v>
      </c>
      <c r="Y250" s="32">
        <f t="shared" si="258"/>
        <v>0</v>
      </c>
      <c r="Z250" s="32">
        <f t="shared" si="259"/>
        <v>0</v>
      </c>
      <c r="AA250" s="32">
        <f t="shared" si="260"/>
        <v>0</v>
      </c>
      <c r="AB250" s="32">
        <f t="shared" si="261"/>
        <v>0</v>
      </c>
      <c r="AC250" s="32">
        <f t="shared" si="262"/>
        <v>0</v>
      </c>
      <c r="AD250" s="32">
        <f t="shared" si="263"/>
        <v>0</v>
      </c>
      <c r="AE250" s="32">
        <f t="shared" si="264"/>
        <v>0</v>
      </c>
      <c r="AF250" s="32">
        <f t="shared" si="265"/>
        <v>0</v>
      </c>
      <c r="AG250" s="32">
        <f t="shared" si="266"/>
        <v>0</v>
      </c>
      <c r="AH250" s="32">
        <f t="shared" si="267"/>
        <v>0</v>
      </c>
      <c r="AI250" s="33">
        <f t="shared" si="268"/>
        <v>0</v>
      </c>
      <c r="AJ250" s="33">
        <f t="shared" si="269"/>
        <v>0</v>
      </c>
      <c r="AK250" s="33">
        <f t="shared" si="270"/>
        <v>0</v>
      </c>
      <c r="AL250" s="100">
        <f t="shared" si="271"/>
        <v>0</v>
      </c>
      <c r="AM250" s="32">
        <f t="shared" si="272"/>
        <v>0</v>
      </c>
      <c r="AN250" s="106">
        <f t="shared" si="274"/>
        <v>0</v>
      </c>
      <c r="AO250" s="83">
        <f t="shared" si="233"/>
        <v>3155.35</v>
      </c>
      <c r="AP250" s="34">
        <f t="shared" si="273"/>
        <v>0</v>
      </c>
      <c r="AQ250" s="65"/>
      <c r="AR250" s="65"/>
      <c r="AS250" s="65"/>
      <c r="AT250" s="65"/>
      <c r="AU250" s="65"/>
      <c r="AV250" s="65"/>
    </row>
    <row r="251" spans="1:48" ht="28.5" x14ac:dyDescent="0.25">
      <c r="A251" s="24" t="s">
        <v>643</v>
      </c>
      <c r="B251" s="52" t="s">
        <v>644</v>
      </c>
      <c r="C251" s="26" t="s">
        <v>645</v>
      </c>
      <c r="D251" s="27" t="s">
        <v>93</v>
      </c>
      <c r="E251" s="28">
        <v>3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70"/>
      <c r="Q251" s="70"/>
      <c r="R251" s="70"/>
      <c r="S251" s="98"/>
      <c r="T251" s="30">
        <f t="shared" si="231"/>
        <v>0</v>
      </c>
      <c r="U251" s="30">
        <f t="shared" si="232"/>
        <v>0</v>
      </c>
      <c r="V251" s="85">
        <f t="shared" si="256"/>
        <v>3</v>
      </c>
      <c r="W251" s="31">
        <v>484.28</v>
      </c>
      <c r="X251" s="32">
        <f t="shared" si="257"/>
        <v>1452.84</v>
      </c>
      <c r="Y251" s="32">
        <f t="shared" si="258"/>
        <v>0</v>
      </c>
      <c r="Z251" s="32">
        <f t="shared" si="259"/>
        <v>0</v>
      </c>
      <c r="AA251" s="32">
        <f t="shared" si="260"/>
        <v>0</v>
      </c>
      <c r="AB251" s="32">
        <f t="shared" si="261"/>
        <v>0</v>
      </c>
      <c r="AC251" s="32">
        <f t="shared" si="262"/>
        <v>0</v>
      </c>
      <c r="AD251" s="32">
        <f t="shared" si="263"/>
        <v>0</v>
      </c>
      <c r="AE251" s="32">
        <f t="shared" si="264"/>
        <v>0</v>
      </c>
      <c r="AF251" s="32">
        <f t="shared" si="265"/>
        <v>0</v>
      </c>
      <c r="AG251" s="32">
        <f t="shared" si="266"/>
        <v>0</v>
      </c>
      <c r="AH251" s="32">
        <f t="shared" si="267"/>
        <v>0</v>
      </c>
      <c r="AI251" s="33">
        <f t="shared" si="268"/>
        <v>0</v>
      </c>
      <c r="AJ251" s="33">
        <f t="shared" si="269"/>
        <v>0</v>
      </c>
      <c r="AK251" s="33">
        <f t="shared" si="270"/>
        <v>0</v>
      </c>
      <c r="AL251" s="100">
        <f t="shared" si="271"/>
        <v>0</v>
      </c>
      <c r="AM251" s="32">
        <f t="shared" si="272"/>
        <v>0</v>
      </c>
      <c r="AN251" s="106">
        <f t="shared" si="274"/>
        <v>0</v>
      </c>
      <c r="AO251" s="83">
        <f t="shared" si="233"/>
        <v>1452.84</v>
      </c>
      <c r="AP251" s="34">
        <f t="shared" si="273"/>
        <v>0</v>
      </c>
      <c r="AQ251" s="65"/>
      <c r="AR251" s="65"/>
      <c r="AS251" s="65"/>
      <c r="AT251" s="65"/>
      <c r="AU251" s="65"/>
      <c r="AV251" s="65"/>
    </row>
    <row r="252" spans="1:48" ht="28.5" x14ac:dyDescent="0.25">
      <c r="A252" s="24" t="s">
        <v>646</v>
      </c>
      <c r="B252" s="52" t="s">
        <v>647</v>
      </c>
      <c r="C252" s="26" t="s">
        <v>648</v>
      </c>
      <c r="D252" s="27" t="s">
        <v>93</v>
      </c>
      <c r="E252" s="28">
        <v>1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70"/>
      <c r="Q252" s="70"/>
      <c r="R252" s="70"/>
      <c r="S252" s="98"/>
      <c r="T252" s="30">
        <f t="shared" si="231"/>
        <v>0</v>
      </c>
      <c r="U252" s="30">
        <f t="shared" si="232"/>
        <v>0</v>
      </c>
      <c r="V252" s="85">
        <f t="shared" si="256"/>
        <v>1</v>
      </c>
      <c r="W252" s="31">
        <v>1566.45</v>
      </c>
      <c r="X252" s="32">
        <f t="shared" si="257"/>
        <v>1566.45</v>
      </c>
      <c r="Y252" s="32">
        <f t="shared" si="258"/>
        <v>0</v>
      </c>
      <c r="Z252" s="32">
        <f t="shared" si="259"/>
        <v>0</v>
      </c>
      <c r="AA252" s="32">
        <f t="shared" si="260"/>
        <v>0</v>
      </c>
      <c r="AB252" s="32">
        <f t="shared" si="261"/>
        <v>0</v>
      </c>
      <c r="AC252" s="32">
        <f t="shared" si="262"/>
        <v>0</v>
      </c>
      <c r="AD252" s="32">
        <f t="shared" si="263"/>
        <v>0</v>
      </c>
      <c r="AE252" s="32">
        <f t="shared" si="264"/>
        <v>0</v>
      </c>
      <c r="AF252" s="32">
        <f t="shared" si="265"/>
        <v>0</v>
      </c>
      <c r="AG252" s="32">
        <f t="shared" si="266"/>
        <v>0</v>
      </c>
      <c r="AH252" s="32">
        <f t="shared" si="267"/>
        <v>0</v>
      </c>
      <c r="AI252" s="33">
        <f t="shared" si="268"/>
        <v>0</v>
      </c>
      <c r="AJ252" s="33">
        <f t="shared" si="269"/>
        <v>0</v>
      </c>
      <c r="AK252" s="33">
        <f t="shared" si="270"/>
        <v>0</v>
      </c>
      <c r="AL252" s="100">
        <f t="shared" si="271"/>
        <v>0</v>
      </c>
      <c r="AM252" s="32">
        <f t="shared" si="272"/>
        <v>0</v>
      </c>
      <c r="AN252" s="106">
        <f t="shared" si="274"/>
        <v>0</v>
      </c>
      <c r="AO252" s="83">
        <f t="shared" si="233"/>
        <v>1566.45</v>
      </c>
      <c r="AP252" s="34">
        <f t="shared" si="273"/>
        <v>0</v>
      </c>
      <c r="AQ252" s="65"/>
      <c r="AR252" s="65"/>
      <c r="AS252" s="65"/>
      <c r="AT252" s="65"/>
      <c r="AU252" s="65"/>
      <c r="AV252" s="65"/>
    </row>
    <row r="253" spans="1:48" x14ac:dyDescent="0.25">
      <c r="A253" s="24" t="s">
        <v>203</v>
      </c>
      <c r="B253" s="52" t="s">
        <v>649</v>
      </c>
      <c r="C253" s="26" t="s">
        <v>650</v>
      </c>
      <c r="D253" s="27" t="s">
        <v>93</v>
      </c>
      <c r="E253" s="28">
        <v>10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70"/>
      <c r="Q253" s="70"/>
      <c r="R253" s="70"/>
      <c r="S253" s="98"/>
      <c r="T253" s="30">
        <f t="shared" si="231"/>
        <v>0</v>
      </c>
      <c r="U253" s="30">
        <f t="shared" si="232"/>
        <v>0</v>
      </c>
      <c r="V253" s="85">
        <f t="shared" si="256"/>
        <v>10</v>
      </c>
      <c r="W253" s="31">
        <v>145.87</v>
      </c>
      <c r="X253" s="32">
        <f t="shared" si="257"/>
        <v>1458.7</v>
      </c>
      <c r="Y253" s="32">
        <f t="shared" si="258"/>
        <v>0</v>
      </c>
      <c r="Z253" s="32">
        <f t="shared" si="259"/>
        <v>0</v>
      </c>
      <c r="AA253" s="32">
        <f t="shared" si="260"/>
        <v>0</v>
      </c>
      <c r="AB253" s="32">
        <f t="shared" si="261"/>
        <v>0</v>
      </c>
      <c r="AC253" s="32">
        <f t="shared" si="262"/>
        <v>0</v>
      </c>
      <c r="AD253" s="32">
        <f t="shared" si="263"/>
        <v>0</v>
      </c>
      <c r="AE253" s="32">
        <f t="shared" si="264"/>
        <v>0</v>
      </c>
      <c r="AF253" s="32">
        <f t="shared" si="265"/>
        <v>0</v>
      </c>
      <c r="AG253" s="32">
        <f t="shared" si="266"/>
        <v>0</v>
      </c>
      <c r="AH253" s="32">
        <f t="shared" si="267"/>
        <v>0</v>
      </c>
      <c r="AI253" s="33">
        <f t="shared" si="268"/>
        <v>0</v>
      </c>
      <c r="AJ253" s="33">
        <f t="shared" si="269"/>
        <v>0</v>
      </c>
      <c r="AK253" s="33">
        <f t="shared" si="270"/>
        <v>0</v>
      </c>
      <c r="AL253" s="100">
        <f t="shared" si="271"/>
        <v>0</v>
      </c>
      <c r="AM253" s="32">
        <f t="shared" si="272"/>
        <v>0</v>
      </c>
      <c r="AN253" s="106">
        <f t="shared" si="274"/>
        <v>0</v>
      </c>
      <c r="AO253" s="83">
        <f t="shared" si="233"/>
        <v>1458.7</v>
      </c>
      <c r="AP253" s="34">
        <f t="shared" si="273"/>
        <v>0</v>
      </c>
      <c r="AQ253" s="65"/>
      <c r="AR253" s="65"/>
      <c r="AS253" s="65"/>
      <c r="AT253" s="65"/>
      <c r="AU253" s="65"/>
      <c r="AV253" s="65"/>
    </row>
    <row r="254" spans="1:48" x14ac:dyDescent="0.25">
      <c r="A254" s="11"/>
      <c r="B254" s="11"/>
      <c r="C254" s="13" t="s">
        <v>651</v>
      </c>
      <c r="D254" s="13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68"/>
      <c r="Q254" s="68"/>
      <c r="R254" s="68"/>
      <c r="S254" s="94"/>
      <c r="T254" s="38">
        <f t="shared" si="231"/>
        <v>0</v>
      </c>
      <c r="U254" s="38">
        <f t="shared" si="232"/>
        <v>0</v>
      </c>
      <c r="V254" s="39"/>
      <c r="W254" s="39"/>
      <c r="X254" s="75">
        <f>SUM(X235:X253)</f>
        <v>37870.809999999983</v>
      </c>
      <c r="Y254" s="41">
        <f>SUM(Y235:Y253)</f>
        <v>0</v>
      </c>
      <c r="Z254" s="41">
        <f t="shared" ref="Z254:AM254" si="275">SUM(Z235:Z253)</f>
        <v>0</v>
      </c>
      <c r="AA254" s="41">
        <f t="shared" si="275"/>
        <v>0</v>
      </c>
      <c r="AB254" s="41">
        <f t="shared" si="275"/>
        <v>0</v>
      </c>
      <c r="AC254" s="41">
        <f t="shared" si="275"/>
        <v>0</v>
      </c>
      <c r="AD254" s="41">
        <f t="shared" si="275"/>
        <v>0</v>
      </c>
      <c r="AE254" s="41">
        <f t="shared" si="275"/>
        <v>0</v>
      </c>
      <c r="AF254" s="41">
        <f t="shared" si="275"/>
        <v>0</v>
      </c>
      <c r="AG254" s="41">
        <f t="shared" si="275"/>
        <v>0</v>
      </c>
      <c r="AH254" s="41">
        <f t="shared" si="275"/>
        <v>0</v>
      </c>
      <c r="AI254" s="41">
        <f t="shared" si="275"/>
        <v>0</v>
      </c>
      <c r="AJ254" s="41">
        <f t="shared" si="275"/>
        <v>0</v>
      </c>
      <c r="AK254" s="41">
        <f t="shared" si="275"/>
        <v>0</v>
      </c>
      <c r="AL254" s="101">
        <f t="shared" si="275"/>
        <v>0</v>
      </c>
      <c r="AM254" s="41">
        <f t="shared" si="275"/>
        <v>0</v>
      </c>
      <c r="AN254" s="106">
        <f t="shared" si="274"/>
        <v>0</v>
      </c>
      <c r="AO254" s="83">
        <f t="shared" si="233"/>
        <v>37870.809999999983</v>
      </c>
      <c r="AP254" s="34"/>
      <c r="AQ254" s="110">
        <f>AN254+AO254</f>
        <v>37870.809999999983</v>
      </c>
      <c r="AR254" s="110">
        <f>X254</f>
        <v>37870.809999999983</v>
      </c>
      <c r="AS254" s="23"/>
      <c r="AT254" s="23"/>
      <c r="AU254" s="23"/>
      <c r="AV254" s="23"/>
    </row>
    <row r="255" spans="1:48" x14ac:dyDescent="0.25">
      <c r="A255" s="24"/>
      <c r="B255" s="52"/>
      <c r="C255" s="26"/>
      <c r="D255" s="27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70"/>
      <c r="Q255" s="70"/>
      <c r="R255" s="70"/>
      <c r="S255" s="98"/>
      <c r="T255" s="30">
        <f t="shared" si="231"/>
        <v>0</v>
      </c>
      <c r="U255" s="30">
        <f t="shared" si="232"/>
        <v>0</v>
      </c>
      <c r="V255" s="31"/>
      <c r="W255" s="31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3"/>
      <c r="AJ255" s="33"/>
      <c r="AK255" s="33"/>
      <c r="AL255" s="100"/>
      <c r="AM255" s="32"/>
      <c r="AN255" s="106">
        <f t="shared" si="274"/>
        <v>0</v>
      </c>
      <c r="AO255" s="83">
        <f t="shared" si="233"/>
        <v>0</v>
      </c>
      <c r="AP255" s="34"/>
      <c r="AQ255" s="65"/>
      <c r="AR255" s="65"/>
      <c r="AS255" s="65"/>
      <c r="AT255" s="65"/>
      <c r="AU255" s="65"/>
      <c r="AV255" s="65"/>
    </row>
    <row r="256" spans="1:48" x14ac:dyDescent="0.25">
      <c r="A256" s="11"/>
      <c r="B256" s="11" t="s">
        <v>652</v>
      </c>
      <c r="C256" s="74" t="s">
        <v>653</v>
      </c>
      <c r="D256" s="13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68"/>
      <c r="Q256" s="68"/>
      <c r="R256" s="68"/>
      <c r="S256" s="94"/>
      <c r="T256" s="38">
        <f t="shared" si="231"/>
        <v>0</v>
      </c>
      <c r="U256" s="38">
        <f t="shared" si="232"/>
        <v>0</v>
      </c>
      <c r="V256" s="39"/>
      <c r="W256" s="39"/>
      <c r="X256" s="50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0"/>
      <c r="AJ256" s="40"/>
      <c r="AK256" s="40"/>
      <c r="AL256" s="101"/>
      <c r="AM256" s="40"/>
      <c r="AN256" s="106">
        <f t="shared" si="274"/>
        <v>0</v>
      </c>
      <c r="AO256" s="83">
        <f t="shared" si="233"/>
        <v>0</v>
      </c>
      <c r="AP256" s="34"/>
      <c r="AQ256" s="23"/>
      <c r="AR256" s="23"/>
      <c r="AS256" s="23"/>
      <c r="AT256" s="23"/>
      <c r="AU256" s="23"/>
      <c r="AV256" s="23"/>
    </row>
    <row r="257" spans="1:48" x14ac:dyDescent="0.25">
      <c r="A257" s="24" t="s">
        <v>654</v>
      </c>
      <c r="B257" s="52" t="s">
        <v>655</v>
      </c>
      <c r="C257" s="26" t="s">
        <v>656</v>
      </c>
      <c r="D257" s="27" t="s">
        <v>58</v>
      </c>
      <c r="E257" s="28">
        <v>3099.8007999999995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70"/>
      <c r="Q257" s="70"/>
      <c r="R257" s="70">
        <v>1200</v>
      </c>
      <c r="S257" s="98"/>
      <c r="T257" s="30">
        <f t="shared" si="231"/>
        <v>1200</v>
      </c>
      <c r="U257" s="30">
        <f t="shared" si="232"/>
        <v>1200</v>
      </c>
      <c r="V257" s="85">
        <f t="shared" ref="V257:V259" si="276">E257-U257</f>
        <v>1899.8007999999995</v>
      </c>
      <c r="W257" s="31">
        <v>12.14</v>
      </c>
      <c r="X257" s="32">
        <f>TRUNC(ROUND(E257*W257,2),2)</f>
        <v>37631.58</v>
      </c>
      <c r="Y257" s="32">
        <f>F257*W257</f>
        <v>0</v>
      </c>
      <c r="Z257" s="32">
        <f>G257*W257</f>
        <v>0</v>
      </c>
      <c r="AA257" s="32">
        <f>H257*W257</f>
        <v>0</v>
      </c>
      <c r="AB257" s="32">
        <f>I257*W257</f>
        <v>0</v>
      </c>
      <c r="AC257" s="32">
        <f>J257*W257</f>
        <v>0</v>
      </c>
      <c r="AD257" s="32">
        <f>K257*W257</f>
        <v>0</v>
      </c>
      <c r="AE257" s="32">
        <f>L257*W257</f>
        <v>0</v>
      </c>
      <c r="AF257" s="32">
        <f>M257*W257</f>
        <v>0</v>
      </c>
      <c r="AG257" s="32">
        <f>N257*W257</f>
        <v>0</v>
      </c>
      <c r="AH257" s="32">
        <f>O257*W257</f>
        <v>0</v>
      </c>
      <c r="AI257" s="33">
        <f>TRUNC(ROUND(P257*W257,2),2)</f>
        <v>0</v>
      </c>
      <c r="AJ257" s="33">
        <f>Q257*W257</f>
        <v>0</v>
      </c>
      <c r="AK257" s="33">
        <f>R257*W257</f>
        <v>14568</v>
      </c>
      <c r="AL257" s="100">
        <f>S257*W257</f>
        <v>0</v>
      </c>
      <c r="AM257" s="32">
        <f>T257*W257</f>
        <v>14568</v>
      </c>
      <c r="AN257" s="106">
        <f t="shared" si="274"/>
        <v>14568</v>
      </c>
      <c r="AO257" s="83">
        <f t="shared" si="233"/>
        <v>23063.58</v>
      </c>
      <c r="AP257" s="34">
        <f>(U257*100)/E257</f>
        <v>38.712164988150214</v>
      </c>
      <c r="AQ257" s="65"/>
      <c r="AR257" s="65"/>
      <c r="AS257" s="65"/>
      <c r="AT257" s="65"/>
      <c r="AU257" s="65"/>
      <c r="AV257" s="65"/>
    </row>
    <row r="258" spans="1:48" ht="28.5" x14ac:dyDescent="0.25">
      <c r="A258" s="24" t="s">
        <v>657</v>
      </c>
      <c r="B258" s="52" t="s">
        <v>658</v>
      </c>
      <c r="C258" s="26" t="s">
        <v>659</v>
      </c>
      <c r="D258" s="27" t="s">
        <v>58</v>
      </c>
      <c r="E258" s="28">
        <v>3099.8007999999995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70"/>
      <c r="Q258" s="70"/>
      <c r="R258" s="70"/>
      <c r="S258" s="98"/>
      <c r="T258" s="30">
        <f t="shared" si="231"/>
        <v>0</v>
      </c>
      <c r="U258" s="30">
        <f t="shared" si="232"/>
        <v>0</v>
      </c>
      <c r="V258" s="85">
        <f t="shared" si="276"/>
        <v>3099.8007999999995</v>
      </c>
      <c r="W258" s="31">
        <v>17.82</v>
      </c>
      <c r="X258" s="32">
        <f>TRUNC(ROUND(E258*W258,2),2)</f>
        <v>55238.45</v>
      </c>
      <c r="Y258" s="32">
        <f>F258*W258</f>
        <v>0</v>
      </c>
      <c r="Z258" s="32">
        <f>G258*W258</f>
        <v>0</v>
      </c>
      <c r="AA258" s="32">
        <f>H258*W258</f>
        <v>0</v>
      </c>
      <c r="AB258" s="32">
        <f>I258*W258</f>
        <v>0</v>
      </c>
      <c r="AC258" s="32">
        <f>J258*W258</f>
        <v>0</v>
      </c>
      <c r="AD258" s="32">
        <f>K258*W258</f>
        <v>0</v>
      </c>
      <c r="AE258" s="32">
        <f>L258*W258</f>
        <v>0</v>
      </c>
      <c r="AF258" s="32">
        <f>M258*W258</f>
        <v>0</v>
      </c>
      <c r="AG258" s="32">
        <f>N258*W258</f>
        <v>0</v>
      </c>
      <c r="AH258" s="32">
        <f>O258*W258</f>
        <v>0</v>
      </c>
      <c r="AI258" s="33">
        <f>TRUNC(ROUND(P258*W258,2),2)</f>
        <v>0</v>
      </c>
      <c r="AJ258" s="33">
        <f>Q258*W258</f>
        <v>0</v>
      </c>
      <c r="AK258" s="33">
        <f>R258*W258</f>
        <v>0</v>
      </c>
      <c r="AL258" s="100">
        <f>S258*W258</f>
        <v>0</v>
      </c>
      <c r="AM258" s="32">
        <f>T258*W258</f>
        <v>0</v>
      </c>
      <c r="AN258" s="106">
        <f t="shared" si="274"/>
        <v>0</v>
      </c>
      <c r="AO258" s="83">
        <f t="shared" si="233"/>
        <v>55238.45</v>
      </c>
      <c r="AP258" s="34">
        <f>(U258*100)/E258</f>
        <v>0</v>
      </c>
      <c r="AQ258" s="65"/>
      <c r="AR258" s="65"/>
      <c r="AS258" s="65"/>
      <c r="AT258" s="65"/>
      <c r="AU258" s="65"/>
      <c r="AV258" s="65"/>
    </row>
    <row r="259" spans="1:48" ht="28.5" x14ac:dyDescent="0.25">
      <c r="A259" s="24" t="s">
        <v>660</v>
      </c>
      <c r="B259" s="52" t="s">
        <v>661</v>
      </c>
      <c r="C259" s="26" t="s">
        <v>662</v>
      </c>
      <c r="D259" s="27" t="s">
        <v>58</v>
      </c>
      <c r="E259" s="28">
        <v>92.4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70"/>
      <c r="Q259" s="70"/>
      <c r="R259" s="70"/>
      <c r="S259" s="98"/>
      <c r="T259" s="30">
        <f t="shared" si="231"/>
        <v>0</v>
      </c>
      <c r="U259" s="30">
        <f t="shared" si="232"/>
        <v>0</v>
      </c>
      <c r="V259" s="85">
        <f t="shared" si="276"/>
        <v>92.4</v>
      </c>
      <c r="W259" s="31">
        <v>22.44</v>
      </c>
      <c r="X259" s="32">
        <f>TRUNC(ROUND(E259*W259,2),2)</f>
        <v>2073.46</v>
      </c>
      <c r="Y259" s="32">
        <f>F259*W259</f>
        <v>0</v>
      </c>
      <c r="Z259" s="32">
        <f>G259*W259</f>
        <v>0</v>
      </c>
      <c r="AA259" s="32">
        <f>H259*W259</f>
        <v>0</v>
      </c>
      <c r="AB259" s="32">
        <f>I259*W259</f>
        <v>0</v>
      </c>
      <c r="AC259" s="32">
        <f>J259*W259</f>
        <v>0</v>
      </c>
      <c r="AD259" s="32">
        <f>K259*W259</f>
        <v>0</v>
      </c>
      <c r="AE259" s="32">
        <f>L259*W259</f>
        <v>0</v>
      </c>
      <c r="AF259" s="32">
        <f>M259*W259</f>
        <v>0</v>
      </c>
      <c r="AG259" s="32">
        <f>N259*W259</f>
        <v>0</v>
      </c>
      <c r="AH259" s="32">
        <f>O259*W259</f>
        <v>0</v>
      </c>
      <c r="AI259" s="33">
        <f>TRUNC(ROUND(P259*W259,2),2)</f>
        <v>0</v>
      </c>
      <c r="AJ259" s="33">
        <f>Q259*W259</f>
        <v>0</v>
      </c>
      <c r="AK259" s="33">
        <f>R259*W259</f>
        <v>0</v>
      </c>
      <c r="AL259" s="100">
        <f>S259*W259</f>
        <v>0</v>
      </c>
      <c r="AM259" s="32">
        <f>T259*W259</f>
        <v>0</v>
      </c>
      <c r="AN259" s="106">
        <f t="shared" si="274"/>
        <v>0</v>
      </c>
      <c r="AO259" s="83">
        <f t="shared" si="233"/>
        <v>2073.46</v>
      </c>
      <c r="AP259" s="34">
        <f>(U259*100)/E259</f>
        <v>0</v>
      </c>
      <c r="AQ259" s="65"/>
      <c r="AR259" s="65"/>
      <c r="AS259" s="65"/>
      <c r="AT259" s="65"/>
      <c r="AU259" s="65"/>
      <c r="AV259" s="65"/>
    </row>
    <row r="260" spans="1:48" x14ac:dyDescent="0.25">
      <c r="A260" s="11"/>
      <c r="B260" s="11"/>
      <c r="C260" s="13" t="s">
        <v>663</v>
      </c>
      <c r="D260" s="13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68"/>
      <c r="Q260" s="68"/>
      <c r="R260" s="68"/>
      <c r="S260" s="94"/>
      <c r="T260" s="38">
        <f t="shared" si="231"/>
        <v>0</v>
      </c>
      <c r="U260" s="38">
        <f t="shared" si="232"/>
        <v>0</v>
      </c>
      <c r="V260" s="39"/>
      <c r="W260" s="39"/>
      <c r="X260" s="41">
        <f t="shared" ref="X260" si="277">SUM(X257:X259)</f>
        <v>94943.49</v>
      </c>
      <c r="Y260" s="41">
        <f>SUM(Y257:Y259)</f>
        <v>0</v>
      </c>
      <c r="Z260" s="41">
        <f t="shared" ref="Z260:AM260" si="278">SUM(Z257:Z259)</f>
        <v>0</v>
      </c>
      <c r="AA260" s="41">
        <f t="shared" si="278"/>
        <v>0</v>
      </c>
      <c r="AB260" s="41">
        <f t="shared" si="278"/>
        <v>0</v>
      </c>
      <c r="AC260" s="41">
        <f t="shared" si="278"/>
        <v>0</v>
      </c>
      <c r="AD260" s="41">
        <f t="shared" si="278"/>
        <v>0</v>
      </c>
      <c r="AE260" s="41">
        <f t="shared" si="278"/>
        <v>0</v>
      </c>
      <c r="AF260" s="41">
        <f t="shared" si="278"/>
        <v>0</v>
      </c>
      <c r="AG260" s="41">
        <f t="shared" si="278"/>
        <v>0</v>
      </c>
      <c r="AH260" s="41">
        <f t="shared" si="278"/>
        <v>0</v>
      </c>
      <c r="AI260" s="41">
        <f t="shared" si="278"/>
        <v>0</v>
      </c>
      <c r="AJ260" s="41">
        <f t="shared" si="278"/>
        <v>0</v>
      </c>
      <c r="AK260" s="41">
        <f t="shared" si="278"/>
        <v>14568</v>
      </c>
      <c r="AL260" s="101">
        <f t="shared" si="278"/>
        <v>0</v>
      </c>
      <c r="AM260" s="41">
        <f t="shared" si="278"/>
        <v>14568</v>
      </c>
      <c r="AN260" s="106">
        <f t="shared" si="274"/>
        <v>14568</v>
      </c>
      <c r="AO260" s="83">
        <f t="shared" si="233"/>
        <v>80375.490000000005</v>
      </c>
      <c r="AP260" s="34"/>
      <c r="AQ260" s="110">
        <f>AN260+AO260</f>
        <v>94943.49</v>
      </c>
      <c r="AR260" s="110">
        <f>X260</f>
        <v>94943.49</v>
      </c>
      <c r="AS260" s="23"/>
      <c r="AT260" s="23"/>
      <c r="AU260" s="23"/>
      <c r="AV260" s="23"/>
    </row>
    <row r="261" spans="1:48" x14ac:dyDescent="0.25">
      <c r="A261" s="24"/>
      <c r="B261" s="52"/>
      <c r="C261" s="26"/>
      <c r="D261" s="27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70"/>
      <c r="Q261" s="70"/>
      <c r="R261" s="70"/>
      <c r="S261" s="98"/>
      <c r="T261" s="30">
        <f t="shared" si="231"/>
        <v>0</v>
      </c>
      <c r="U261" s="30">
        <f t="shared" si="232"/>
        <v>0</v>
      </c>
      <c r="V261" s="31"/>
      <c r="W261" s="31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3"/>
      <c r="AJ261" s="33"/>
      <c r="AK261" s="33"/>
      <c r="AL261" s="100"/>
      <c r="AM261" s="32"/>
      <c r="AN261" s="106">
        <f t="shared" si="274"/>
        <v>0</v>
      </c>
      <c r="AO261" s="83">
        <f t="shared" si="233"/>
        <v>0</v>
      </c>
      <c r="AP261" s="34"/>
      <c r="AQ261" s="65"/>
      <c r="AR261" s="65"/>
      <c r="AS261" s="65"/>
      <c r="AT261" s="65"/>
      <c r="AU261" s="65"/>
      <c r="AV261" s="65"/>
    </row>
    <row r="262" spans="1:48" x14ac:dyDescent="0.25">
      <c r="A262" s="11"/>
      <c r="B262" s="11" t="s">
        <v>664</v>
      </c>
      <c r="C262" s="74" t="s">
        <v>665</v>
      </c>
      <c r="D262" s="13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68"/>
      <c r="Q262" s="68"/>
      <c r="R262" s="68"/>
      <c r="S262" s="94"/>
      <c r="T262" s="38">
        <f t="shared" si="231"/>
        <v>0</v>
      </c>
      <c r="U262" s="38">
        <f t="shared" si="232"/>
        <v>0</v>
      </c>
      <c r="V262" s="39"/>
      <c r="W262" s="39"/>
      <c r="X262" s="50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0"/>
      <c r="AJ262" s="40"/>
      <c r="AK262" s="40"/>
      <c r="AL262" s="101"/>
      <c r="AM262" s="40"/>
      <c r="AN262" s="106">
        <f t="shared" si="274"/>
        <v>0</v>
      </c>
      <c r="AO262" s="83">
        <f t="shared" si="233"/>
        <v>0</v>
      </c>
      <c r="AP262" s="34"/>
      <c r="AQ262" s="23"/>
      <c r="AR262" s="23"/>
      <c r="AS262" s="23"/>
      <c r="AT262" s="23"/>
      <c r="AU262" s="23"/>
      <c r="AV262" s="23"/>
    </row>
    <row r="263" spans="1:48" x14ac:dyDescent="0.25">
      <c r="A263" s="24" t="s">
        <v>666</v>
      </c>
      <c r="B263" s="52" t="s">
        <v>667</v>
      </c>
      <c r="C263" s="26" t="s">
        <v>668</v>
      </c>
      <c r="D263" s="27" t="s">
        <v>80</v>
      </c>
      <c r="E263" s="28">
        <v>504.98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70"/>
      <c r="Q263" s="70"/>
      <c r="R263" s="70"/>
      <c r="S263" s="98"/>
      <c r="T263" s="30">
        <f t="shared" si="231"/>
        <v>0</v>
      </c>
      <c r="U263" s="30">
        <f t="shared" si="232"/>
        <v>0</v>
      </c>
      <c r="V263" s="85">
        <f t="shared" ref="V263:V266" si="279">E263-U263</f>
        <v>504.98</v>
      </c>
      <c r="W263" s="31">
        <v>213.04</v>
      </c>
      <c r="X263" s="32">
        <f>TRUNC(ROUND(E263*W263,2),2)</f>
        <v>107580.94</v>
      </c>
      <c r="Y263" s="32">
        <f>F263*W263</f>
        <v>0</v>
      </c>
      <c r="Z263" s="32">
        <f>G263*W263</f>
        <v>0</v>
      </c>
      <c r="AA263" s="32">
        <f>H263*W263</f>
        <v>0</v>
      </c>
      <c r="AB263" s="32">
        <f>I263*W263</f>
        <v>0</v>
      </c>
      <c r="AC263" s="32">
        <f>J263*W263</f>
        <v>0</v>
      </c>
      <c r="AD263" s="32">
        <f>K263*W263</f>
        <v>0</v>
      </c>
      <c r="AE263" s="32">
        <f>L263*W263</f>
        <v>0</v>
      </c>
      <c r="AF263" s="32">
        <f>M263*W263</f>
        <v>0</v>
      </c>
      <c r="AG263" s="32">
        <f>N263*W263</f>
        <v>0</v>
      </c>
      <c r="AH263" s="32">
        <f>O263*W263</f>
        <v>0</v>
      </c>
      <c r="AI263" s="33">
        <f>TRUNC(ROUND(P263*W263,2),2)</f>
        <v>0</v>
      </c>
      <c r="AJ263" s="33">
        <f>Q263*W263</f>
        <v>0</v>
      </c>
      <c r="AK263" s="33">
        <f>R263*W263</f>
        <v>0</v>
      </c>
      <c r="AL263" s="100">
        <f>S263*W263</f>
        <v>0</v>
      </c>
      <c r="AM263" s="32">
        <f>T263*W263</f>
        <v>0</v>
      </c>
      <c r="AN263" s="106">
        <f t="shared" si="274"/>
        <v>0</v>
      </c>
      <c r="AO263" s="83">
        <f t="shared" si="233"/>
        <v>107580.94</v>
      </c>
      <c r="AP263" s="34">
        <f>(U263*100)/E263</f>
        <v>0</v>
      </c>
      <c r="AQ263" s="65"/>
      <c r="AR263" s="65"/>
      <c r="AS263" s="65"/>
      <c r="AT263" s="65"/>
      <c r="AU263" s="65"/>
      <c r="AV263" s="65"/>
    </row>
    <row r="264" spans="1:48" ht="28.5" x14ac:dyDescent="0.25">
      <c r="A264" s="24">
        <v>99837</v>
      </c>
      <c r="B264" s="52" t="s">
        <v>669</v>
      </c>
      <c r="C264" s="26" t="s">
        <v>670</v>
      </c>
      <c r="D264" s="27" t="s">
        <v>80</v>
      </c>
      <c r="E264" s="28">
        <v>127.9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70"/>
      <c r="Q264" s="70"/>
      <c r="R264" s="70"/>
      <c r="S264" s="98"/>
      <c r="T264" s="30">
        <f t="shared" si="231"/>
        <v>0</v>
      </c>
      <c r="U264" s="30">
        <f t="shared" si="232"/>
        <v>0</v>
      </c>
      <c r="V264" s="85">
        <f t="shared" si="279"/>
        <v>127.9</v>
      </c>
      <c r="W264" s="31">
        <v>291.77</v>
      </c>
      <c r="X264" s="32">
        <f>TRUNC(ROUND(E264*W264,2),2)</f>
        <v>37317.379999999997</v>
      </c>
      <c r="Y264" s="32">
        <f>F264*W264</f>
        <v>0</v>
      </c>
      <c r="Z264" s="32">
        <f>G264*W264</f>
        <v>0</v>
      </c>
      <c r="AA264" s="32">
        <f>H264*W264</f>
        <v>0</v>
      </c>
      <c r="AB264" s="32">
        <f>I264*W264</f>
        <v>0</v>
      </c>
      <c r="AC264" s="32">
        <f>J264*W264</f>
        <v>0</v>
      </c>
      <c r="AD264" s="32">
        <f>K264*W264</f>
        <v>0</v>
      </c>
      <c r="AE264" s="32">
        <f>L264*W264</f>
        <v>0</v>
      </c>
      <c r="AF264" s="32">
        <f>M264*W264</f>
        <v>0</v>
      </c>
      <c r="AG264" s="32">
        <f>N264*W264</f>
        <v>0</v>
      </c>
      <c r="AH264" s="32">
        <f>O264*W264</f>
        <v>0</v>
      </c>
      <c r="AI264" s="33">
        <f>TRUNC(ROUND(P264*W264,2),2)</f>
        <v>0</v>
      </c>
      <c r="AJ264" s="33">
        <f>Q264*W264</f>
        <v>0</v>
      </c>
      <c r="AK264" s="33">
        <f>R264*W264</f>
        <v>0</v>
      </c>
      <c r="AL264" s="100">
        <f>S264*W264</f>
        <v>0</v>
      </c>
      <c r="AM264" s="32">
        <f>T264*W264</f>
        <v>0</v>
      </c>
      <c r="AN264" s="106">
        <f t="shared" si="274"/>
        <v>0</v>
      </c>
      <c r="AO264" s="83">
        <f t="shared" si="233"/>
        <v>37317.379999999997</v>
      </c>
      <c r="AP264" s="34">
        <f>(U264*100)/E264</f>
        <v>0</v>
      </c>
      <c r="AQ264" s="65"/>
      <c r="AR264" s="65"/>
      <c r="AS264" s="65"/>
      <c r="AT264" s="65"/>
      <c r="AU264" s="65"/>
      <c r="AV264" s="65"/>
    </row>
    <row r="265" spans="1:48" x14ac:dyDescent="0.25">
      <c r="A265" s="24" t="s">
        <v>671</v>
      </c>
      <c r="B265" s="52" t="s">
        <v>672</v>
      </c>
      <c r="C265" s="26" t="s">
        <v>673</v>
      </c>
      <c r="D265" s="27" t="s">
        <v>58</v>
      </c>
      <c r="E265" s="28">
        <v>94.63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70"/>
      <c r="Q265" s="70"/>
      <c r="R265" s="70"/>
      <c r="S265" s="98"/>
      <c r="T265" s="30">
        <f t="shared" si="231"/>
        <v>0</v>
      </c>
      <c r="U265" s="30">
        <f t="shared" si="232"/>
        <v>0</v>
      </c>
      <c r="V265" s="85">
        <f t="shared" si="279"/>
        <v>94.63</v>
      </c>
      <c r="W265" s="31">
        <v>19.920000000000002</v>
      </c>
      <c r="X265" s="32">
        <f>TRUNC(ROUND(E265*W265,2),2)</f>
        <v>1885.03</v>
      </c>
      <c r="Y265" s="32">
        <f>F265*W265</f>
        <v>0</v>
      </c>
      <c r="Z265" s="32">
        <f>G265*W265</f>
        <v>0</v>
      </c>
      <c r="AA265" s="32">
        <f>H265*W265</f>
        <v>0</v>
      </c>
      <c r="AB265" s="32">
        <f>I265*W265</f>
        <v>0</v>
      </c>
      <c r="AC265" s="32">
        <f>J265*W265</f>
        <v>0</v>
      </c>
      <c r="AD265" s="32">
        <f>K265*W265</f>
        <v>0</v>
      </c>
      <c r="AE265" s="32">
        <f>L265*W265</f>
        <v>0</v>
      </c>
      <c r="AF265" s="32">
        <f>M265*W265</f>
        <v>0</v>
      </c>
      <c r="AG265" s="32">
        <f>N265*W265</f>
        <v>0</v>
      </c>
      <c r="AH265" s="32">
        <f>O265*W265</f>
        <v>0</v>
      </c>
      <c r="AI265" s="33">
        <f>TRUNC(ROUND(P265*W265,2),2)</f>
        <v>0</v>
      </c>
      <c r="AJ265" s="33">
        <f>Q265*W265</f>
        <v>0</v>
      </c>
      <c r="AK265" s="33">
        <f>R265*W265</f>
        <v>0</v>
      </c>
      <c r="AL265" s="100">
        <f>S265*W265</f>
        <v>0</v>
      </c>
      <c r="AM265" s="32">
        <f>T265*W265</f>
        <v>0</v>
      </c>
      <c r="AN265" s="106">
        <f t="shared" si="274"/>
        <v>0</v>
      </c>
      <c r="AO265" s="83">
        <f t="shared" si="233"/>
        <v>1885.03</v>
      </c>
      <c r="AP265" s="34">
        <f>(U265*100)/E265</f>
        <v>0</v>
      </c>
      <c r="AQ265" s="65"/>
      <c r="AR265" s="65"/>
      <c r="AS265" s="65"/>
      <c r="AT265" s="65"/>
      <c r="AU265" s="65"/>
      <c r="AV265" s="65"/>
    </row>
    <row r="266" spans="1:48" x14ac:dyDescent="0.25">
      <c r="A266" s="24" t="s">
        <v>674</v>
      </c>
      <c r="B266" s="52" t="s">
        <v>675</v>
      </c>
      <c r="C266" s="26" t="s">
        <v>676</v>
      </c>
      <c r="D266" s="27" t="s">
        <v>58</v>
      </c>
      <c r="E266" s="28">
        <v>1077.97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>
        <v>350</v>
      </c>
      <c r="P266" s="70">
        <f>'[15]Mem. de cálc.'!H1195</f>
        <v>220</v>
      </c>
      <c r="Q266" s="70"/>
      <c r="R266" s="70">
        <v>215</v>
      </c>
      <c r="S266" s="98"/>
      <c r="T266" s="30">
        <v>785</v>
      </c>
      <c r="U266" s="30">
        <f t="shared" si="232"/>
        <v>785</v>
      </c>
      <c r="V266" s="85">
        <f t="shared" si="279"/>
        <v>292.97000000000003</v>
      </c>
      <c r="W266" s="31">
        <v>8.4</v>
      </c>
      <c r="X266" s="32">
        <f>TRUNC(ROUND(E266*W266,2),2)</f>
        <v>9054.9500000000007</v>
      </c>
      <c r="Y266" s="32">
        <f>F266*W266</f>
        <v>0</v>
      </c>
      <c r="Z266" s="32">
        <f>G266*W266</f>
        <v>0</v>
      </c>
      <c r="AA266" s="32">
        <f>H266*W266</f>
        <v>0</v>
      </c>
      <c r="AB266" s="32">
        <f>I266*W266</f>
        <v>0</v>
      </c>
      <c r="AC266" s="32">
        <f>J266*W266</f>
        <v>0</v>
      </c>
      <c r="AD266" s="32">
        <f>K266*W266</f>
        <v>0</v>
      </c>
      <c r="AE266" s="32">
        <f>L266*W266</f>
        <v>0</v>
      </c>
      <c r="AF266" s="32">
        <f>M266*W266</f>
        <v>0</v>
      </c>
      <c r="AG266" s="32">
        <f>N266*W266</f>
        <v>0</v>
      </c>
      <c r="AH266" s="32">
        <f>O266*W266</f>
        <v>2940</v>
      </c>
      <c r="AI266" s="33">
        <f>TRUNC(ROUND(P266*W266,2),2)</f>
        <v>1848</v>
      </c>
      <c r="AJ266" s="33">
        <f>Q266*W266</f>
        <v>0</v>
      </c>
      <c r="AK266" s="33">
        <f>R266*W266</f>
        <v>1806</v>
      </c>
      <c r="AL266" s="100">
        <f>S266*W266</f>
        <v>0</v>
      </c>
      <c r="AM266" s="32">
        <f>T266*W266</f>
        <v>6594</v>
      </c>
      <c r="AN266" s="106">
        <f t="shared" si="274"/>
        <v>6594</v>
      </c>
      <c r="AO266" s="83">
        <f t="shared" si="233"/>
        <v>2460.9500000000007</v>
      </c>
      <c r="AP266" s="34">
        <f>(U266*100)/E266</f>
        <v>72.822063693794817</v>
      </c>
      <c r="AQ266" s="65"/>
      <c r="AR266" s="65"/>
      <c r="AS266" s="65"/>
      <c r="AT266" s="65"/>
      <c r="AU266" s="65"/>
      <c r="AV266" s="65"/>
    </row>
    <row r="267" spans="1:48" x14ac:dyDescent="0.25">
      <c r="A267" s="11"/>
      <c r="B267" s="11"/>
      <c r="C267" s="13" t="s">
        <v>677</v>
      </c>
      <c r="D267" s="13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68"/>
      <c r="Q267" s="68"/>
      <c r="R267" s="68"/>
      <c r="S267" s="94"/>
      <c r="T267" s="39"/>
      <c r="U267" s="39"/>
      <c r="V267" s="39"/>
      <c r="W267" s="39"/>
      <c r="X267" s="41">
        <f t="shared" ref="X267" si="280">SUM(X263:X266)</f>
        <v>155838.30000000002</v>
      </c>
      <c r="Y267" s="41">
        <f>SUM(Y263:Y266)</f>
        <v>0</v>
      </c>
      <c r="Z267" s="41">
        <f t="shared" ref="Z267:AM267" si="281">SUM(Z263:Z266)</f>
        <v>0</v>
      </c>
      <c r="AA267" s="41">
        <f t="shared" si="281"/>
        <v>0</v>
      </c>
      <c r="AB267" s="41">
        <f t="shared" si="281"/>
        <v>0</v>
      </c>
      <c r="AC267" s="41">
        <f t="shared" si="281"/>
        <v>0</v>
      </c>
      <c r="AD267" s="41">
        <f t="shared" si="281"/>
        <v>0</v>
      </c>
      <c r="AE267" s="41">
        <f t="shared" si="281"/>
        <v>0</v>
      </c>
      <c r="AF267" s="41">
        <f t="shared" si="281"/>
        <v>0</v>
      </c>
      <c r="AG267" s="41">
        <f t="shared" si="281"/>
        <v>0</v>
      </c>
      <c r="AH267" s="41">
        <f t="shared" si="281"/>
        <v>2940</v>
      </c>
      <c r="AI267" s="41">
        <f t="shared" si="281"/>
        <v>1848</v>
      </c>
      <c r="AJ267" s="41">
        <f t="shared" si="281"/>
        <v>0</v>
      </c>
      <c r="AK267" s="41">
        <f t="shared" si="281"/>
        <v>1806</v>
      </c>
      <c r="AL267" s="101">
        <f t="shared" si="281"/>
        <v>0</v>
      </c>
      <c r="AM267" s="41">
        <f t="shared" si="281"/>
        <v>6594</v>
      </c>
      <c r="AN267" s="106">
        <f t="shared" si="274"/>
        <v>6594</v>
      </c>
      <c r="AO267" s="83">
        <f t="shared" si="233"/>
        <v>149244.30000000002</v>
      </c>
      <c r="AP267" s="34"/>
      <c r="AQ267" s="110">
        <f>AN267+AO267</f>
        <v>155838.30000000002</v>
      </c>
      <c r="AR267" s="110">
        <f>X267</f>
        <v>155838.30000000002</v>
      </c>
      <c r="AS267" s="23"/>
      <c r="AT267" s="23"/>
      <c r="AU267" s="23"/>
      <c r="AV267" s="23"/>
    </row>
    <row r="268" spans="1:48" x14ac:dyDescent="0.25">
      <c r="A268" s="24"/>
      <c r="B268" s="52"/>
      <c r="C268" s="26"/>
      <c r="D268" s="27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70"/>
      <c r="Q268" s="70"/>
      <c r="R268" s="70"/>
      <c r="S268" s="98"/>
      <c r="T268" s="85"/>
      <c r="U268" s="85"/>
      <c r="V268" s="85"/>
      <c r="W268" s="31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3"/>
      <c r="AJ268" s="33"/>
      <c r="AK268" s="33"/>
      <c r="AL268" s="100"/>
      <c r="AM268" s="32"/>
      <c r="AN268" s="106">
        <f t="shared" si="274"/>
        <v>0</v>
      </c>
      <c r="AO268" s="83">
        <f t="shared" si="233"/>
        <v>0</v>
      </c>
      <c r="AP268" s="34"/>
      <c r="AQ268" s="65"/>
      <c r="AR268" s="65"/>
      <c r="AS268" s="65"/>
      <c r="AT268" s="65"/>
      <c r="AU268" s="65"/>
      <c r="AV268" s="65"/>
    </row>
    <row r="269" spans="1:48" x14ac:dyDescent="0.25">
      <c r="A269" s="11"/>
      <c r="B269" s="11" t="s">
        <v>678</v>
      </c>
      <c r="C269" s="74" t="s">
        <v>679</v>
      </c>
      <c r="D269" s="13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68"/>
      <c r="Q269" s="68"/>
      <c r="R269" s="68"/>
      <c r="S269" s="94"/>
      <c r="T269" s="39"/>
      <c r="U269" s="39"/>
      <c r="V269" s="39"/>
      <c r="W269" s="39"/>
      <c r="X269" s="50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0"/>
      <c r="AJ269" s="40"/>
      <c r="AK269" s="40"/>
      <c r="AL269" s="101"/>
      <c r="AM269" s="40"/>
      <c r="AN269" s="106">
        <f t="shared" si="274"/>
        <v>0</v>
      </c>
      <c r="AO269" s="83">
        <f t="shared" ref="AO269:AO271" si="282">X269-AN269</f>
        <v>0</v>
      </c>
      <c r="AP269" s="34"/>
      <c r="AQ269" s="23"/>
      <c r="AR269" s="23"/>
      <c r="AS269" s="23"/>
      <c r="AT269" s="23"/>
      <c r="AU269" s="23"/>
      <c r="AV269" s="23"/>
    </row>
    <row r="270" spans="1:48" x14ac:dyDescent="0.25">
      <c r="A270" s="24"/>
      <c r="B270" s="52" t="s">
        <v>680</v>
      </c>
      <c r="C270" s="26" t="s">
        <v>681</v>
      </c>
      <c r="D270" s="27" t="s">
        <v>58</v>
      </c>
      <c r="E270" s="28">
        <v>335.1</v>
      </c>
      <c r="F270" s="28">
        <v>315.25</v>
      </c>
      <c r="G270" s="28"/>
      <c r="H270" s="28"/>
      <c r="I270" s="28"/>
      <c r="J270" s="28"/>
      <c r="K270" s="28"/>
      <c r="L270" s="28"/>
      <c r="M270" s="28"/>
      <c r="N270" s="28"/>
      <c r="O270" s="28"/>
      <c r="P270" s="70"/>
      <c r="Q270" s="70"/>
      <c r="R270" s="70"/>
      <c r="S270" s="98"/>
      <c r="T270" s="30">
        <f t="shared" ref="T270" si="283">F270+G270+H270+I270+J270+K270+L270+M270+N270+O270+P270+Q270+R270</f>
        <v>315.25</v>
      </c>
      <c r="U270" s="30">
        <f t="shared" ref="U270" si="284">T270+S270</f>
        <v>315.25</v>
      </c>
      <c r="V270" s="85">
        <f t="shared" ref="V270" si="285">E270-U270</f>
        <v>19.850000000000023</v>
      </c>
      <c r="W270" s="31">
        <v>11.19</v>
      </c>
      <c r="X270" s="32">
        <f>TRUNC(ROUND(E270*W270,2),2)</f>
        <v>3749.77</v>
      </c>
      <c r="Y270" s="32">
        <f>F270*W270</f>
        <v>3527.6475</v>
      </c>
      <c r="Z270" s="32">
        <f>G270*W270</f>
        <v>0</v>
      </c>
      <c r="AA270" s="32">
        <f>H270*W270</f>
        <v>0</v>
      </c>
      <c r="AB270" s="32">
        <f>I270*W270</f>
        <v>0</v>
      </c>
      <c r="AC270" s="32">
        <f>J270*W270</f>
        <v>0</v>
      </c>
      <c r="AD270" s="32">
        <f>K270*W270</f>
        <v>0</v>
      </c>
      <c r="AE270" s="32">
        <f>L270*W270</f>
        <v>0</v>
      </c>
      <c r="AF270" s="32">
        <f>M270*W270</f>
        <v>0</v>
      </c>
      <c r="AG270" s="32">
        <f>N270*W270</f>
        <v>0</v>
      </c>
      <c r="AH270" s="32">
        <f>O270*W270</f>
        <v>0</v>
      </c>
      <c r="AI270" s="33">
        <f>TRUNC(ROUND(P270*W270,2),2)</f>
        <v>0</v>
      </c>
      <c r="AJ270" s="33">
        <f>Q270*W270</f>
        <v>0</v>
      </c>
      <c r="AK270" s="33">
        <f>R270*W270</f>
        <v>0</v>
      </c>
      <c r="AL270" s="100">
        <f>S270*W270</f>
        <v>0</v>
      </c>
      <c r="AM270" s="32">
        <f>T270*W270</f>
        <v>3527.6475</v>
      </c>
      <c r="AN270" s="106">
        <f t="shared" si="274"/>
        <v>3527.6475</v>
      </c>
      <c r="AO270" s="83">
        <f t="shared" si="282"/>
        <v>222.12249999999995</v>
      </c>
      <c r="AP270" s="34">
        <f>(U270*100)/E270</f>
        <v>94.076395105938516</v>
      </c>
      <c r="AQ270" s="65"/>
      <c r="AR270" s="65"/>
      <c r="AS270" s="65"/>
      <c r="AT270" s="65"/>
      <c r="AU270" s="65"/>
      <c r="AV270" s="65"/>
    </row>
    <row r="271" spans="1:48" x14ac:dyDescent="0.25">
      <c r="A271" s="11"/>
      <c r="B271" s="11"/>
      <c r="C271" s="13" t="s">
        <v>682</v>
      </c>
      <c r="D271" s="13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68"/>
      <c r="Q271" s="68"/>
      <c r="R271" s="68"/>
      <c r="S271" s="94"/>
      <c r="T271" s="39"/>
      <c r="U271" s="39"/>
      <c r="V271" s="39"/>
      <c r="W271" s="39"/>
      <c r="X271" s="41">
        <f>SUM(X270)</f>
        <v>3749.77</v>
      </c>
      <c r="Y271" s="41">
        <f>SUM(Y270)</f>
        <v>3527.6475</v>
      </c>
      <c r="Z271" s="41">
        <f t="shared" ref="Z271:AL271" si="286">SUM(Z270)</f>
        <v>0</v>
      </c>
      <c r="AA271" s="41">
        <f t="shared" si="286"/>
        <v>0</v>
      </c>
      <c r="AB271" s="41">
        <f t="shared" si="286"/>
        <v>0</v>
      </c>
      <c r="AC271" s="41">
        <f t="shared" si="286"/>
        <v>0</v>
      </c>
      <c r="AD271" s="41">
        <f t="shared" si="286"/>
        <v>0</v>
      </c>
      <c r="AE271" s="41">
        <f t="shared" si="286"/>
        <v>0</v>
      </c>
      <c r="AF271" s="41">
        <f t="shared" si="286"/>
        <v>0</v>
      </c>
      <c r="AG271" s="41">
        <f t="shared" si="286"/>
        <v>0</v>
      </c>
      <c r="AH271" s="41">
        <f t="shared" si="286"/>
        <v>0</v>
      </c>
      <c r="AI271" s="41">
        <f t="shared" si="286"/>
        <v>0</v>
      </c>
      <c r="AJ271" s="41">
        <f t="shared" si="286"/>
        <v>0</v>
      </c>
      <c r="AK271" s="41">
        <f t="shared" si="286"/>
        <v>0</v>
      </c>
      <c r="AL271" s="101">
        <f t="shared" si="286"/>
        <v>0</v>
      </c>
      <c r="AM271" s="41">
        <f>SUM(AM270)</f>
        <v>3527.6475</v>
      </c>
      <c r="AN271" s="106">
        <f>AM271+AL271</f>
        <v>3527.6475</v>
      </c>
      <c r="AO271" s="83">
        <f t="shared" si="282"/>
        <v>222.12249999999995</v>
      </c>
      <c r="AP271" s="34"/>
      <c r="AQ271" s="110">
        <f>AN271+AO271</f>
        <v>3749.77</v>
      </c>
      <c r="AR271" s="110">
        <f>X271</f>
        <v>3749.77</v>
      </c>
      <c r="AS271" s="23"/>
      <c r="AT271" s="23"/>
      <c r="AU271" s="23"/>
      <c r="AV271" s="23"/>
    </row>
    <row r="272" spans="1:48" ht="15.75" thickBot="1" x14ac:dyDescent="0.3">
      <c r="A272" s="166"/>
      <c r="B272" s="167"/>
      <c r="C272" s="168"/>
      <c r="D272" s="169"/>
      <c r="E272" s="170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71"/>
      <c r="Q272" s="171"/>
      <c r="R272" s="171"/>
      <c r="S272" s="172"/>
      <c r="T272" s="173"/>
      <c r="U272" s="174"/>
      <c r="V272" s="174"/>
      <c r="W272" s="174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6"/>
      <c r="AJ272" s="156"/>
      <c r="AK272" s="156"/>
      <c r="AM272" s="155"/>
      <c r="AN272" s="150"/>
      <c r="AO272" s="157"/>
      <c r="AP272" s="34"/>
      <c r="AQ272" s="65"/>
      <c r="AR272" s="108"/>
      <c r="AS272" s="65"/>
      <c r="AT272" s="65"/>
      <c r="AU272" s="65"/>
      <c r="AV272" s="65"/>
    </row>
    <row r="273" spans="1:48" ht="15" customHeight="1" thickBot="1" x14ac:dyDescent="0.3">
      <c r="A273" s="347" t="s">
        <v>683</v>
      </c>
      <c r="B273" s="348"/>
      <c r="C273" s="348"/>
      <c r="D273" s="348"/>
      <c r="E273" s="348"/>
      <c r="F273" s="348"/>
      <c r="G273" s="348"/>
      <c r="H273" s="348"/>
      <c r="I273" s="348"/>
      <c r="J273" s="348"/>
      <c r="K273" s="348"/>
      <c r="L273" s="348"/>
      <c r="M273" s="348"/>
      <c r="N273" s="348"/>
      <c r="O273" s="348"/>
      <c r="P273" s="348"/>
      <c r="Q273" s="348"/>
      <c r="R273" s="348"/>
      <c r="S273" s="348"/>
      <c r="T273" s="348"/>
      <c r="U273" s="348"/>
      <c r="V273" s="348"/>
      <c r="W273" s="349"/>
      <c r="X273" s="159">
        <f>AN282</f>
        <v>1519537.61</v>
      </c>
      <c r="Y273" s="160">
        <f t="shared" ref="Y273:AK273" si="287">Y18+Y30+Y37+Y48+Y58+Y66+Y81+Y94+Y98+Y105+Y115+Y139+Y187+Y199+Y213+Y232+Y254+Y88+Y260+Y267+Y271</f>
        <v>45252.239600000001</v>
      </c>
      <c r="Z273" s="160">
        <f t="shared" si="287"/>
        <v>113662.55039999999</v>
      </c>
      <c r="AA273" s="160">
        <f t="shared" si="287"/>
        <v>74488.214520000009</v>
      </c>
      <c r="AB273" s="160">
        <f t="shared" si="287"/>
        <v>87913.249400000001</v>
      </c>
      <c r="AC273" s="160">
        <f t="shared" si="287"/>
        <v>25370.267299999996</v>
      </c>
      <c r="AD273" s="160">
        <f t="shared" si="287"/>
        <v>22101.290300000001</v>
      </c>
      <c r="AE273" s="160">
        <f t="shared" si="287"/>
        <v>73955.162100000001</v>
      </c>
      <c r="AF273" s="160">
        <f t="shared" si="287"/>
        <v>41455.799736377805</v>
      </c>
      <c r="AG273" s="160">
        <f t="shared" si="287"/>
        <v>46102.405599999998</v>
      </c>
      <c r="AH273" s="160">
        <f t="shared" si="287"/>
        <v>32526.262799999997</v>
      </c>
      <c r="AI273" s="160">
        <f t="shared" si="287"/>
        <v>92257.03</v>
      </c>
      <c r="AJ273" s="160">
        <f t="shared" si="287"/>
        <v>5197.1336000000001</v>
      </c>
      <c r="AK273" s="160">
        <f t="shared" si="287"/>
        <v>59168.463599999995</v>
      </c>
      <c r="AL273" s="161">
        <f>SUM(AL271,AL267,AL260,AL254,AL232,AL213,AL199,AL187,AL139,AL115,AL105,AL98,AL94,AL88,AL81,AL66,AL58,AL48,AL37,AL30,AL18)</f>
        <v>110441.27064999999</v>
      </c>
      <c r="AM273" s="161">
        <f>SUM(AM271,AM267,AM260,AM254,AM232,AM213,AM199,AM187,AM139,AM115,AM105,AM98,AM94,AM88,AM81,AM66,AM58,AM48,AM37,AM30,AM18)</f>
        <v>722975.61129637784</v>
      </c>
      <c r="AN273" s="161">
        <f>SUM(AN271,AN267,AN260,AN254,AN232,AN213,AN199,AN187,AN139,AN115,AN105,AN98,AN94,AN88,AN81,AN66,AN58,AN48,AN37,AN30,AN18)</f>
        <v>833416.88194637781</v>
      </c>
      <c r="AO273" s="162">
        <f>AO18+AO30+AO37+AO48+AO58+AO66+AO81+AO88+AO94+AO98+AO105+AO115+AO139+AO187+AO199+AO213+AO232+AO254+AO260+AO267+AO271</f>
        <v>686116.83612362237</v>
      </c>
      <c r="AP273" s="34"/>
      <c r="AQ273" s="109"/>
      <c r="AR273" s="109"/>
      <c r="AS273" s="111"/>
      <c r="AT273" s="3"/>
      <c r="AU273" s="3"/>
      <c r="AV273" s="3"/>
    </row>
    <row r="274" spans="1:48" ht="18.75" x14ac:dyDescent="0.25">
      <c r="A274" s="176"/>
      <c r="B274" s="177"/>
      <c r="C274" s="178"/>
      <c r="D274" s="177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80"/>
      <c r="Q274" s="180"/>
      <c r="R274" s="180"/>
      <c r="S274" s="180"/>
      <c r="T274" s="181"/>
      <c r="U274" s="181"/>
      <c r="V274" s="182"/>
      <c r="W274" s="183"/>
      <c r="X274" s="350" t="s">
        <v>690</v>
      </c>
      <c r="Y274" s="351"/>
      <c r="Z274" s="351"/>
      <c r="AA274" s="351"/>
      <c r="AB274" s="351"/>
      <c r="AC274" s="351"/>
      <c r="AD274" s="351"/>
      <c r="AE274" s="351"/>
      <c r="AF274" s="351"/>
      <c r="AG274" s="351"/>
      <c r="AH274" s="351"/>
      <c r="AI274" s="351"/>
      <c r="AJ274" s="351"/>
      <c r="AK274" s="351"/>
      <c r="AL274" s="351"/>
      <c r="AM274" s="351"/>
      <c r="AN274" s="158">
        <f>(AL273-D288)</f>
        <v>93220.010649999997</v>
      </c>
      <c r="AO274" s="175"/>
      <c r="AP274" s="34"/>
      <c r="AQ274" s="109"/>
      <c r="AR274" s="3"/>
      <c r="AS274" s="3"/>
      <c r="AT274" s="3"/>
      <c r="AU274" s="3"/>
      <c r="AV274" s="3"/>
    </row>
    <row r="275" spans="1:48" ht="18.75" x14ac:dyDescent="0.25">
      <c r="A275" s="184"/>
      <c r="B275" s="113"/>
      <c r="C275" s="76"/>
      <c r="D275" s="113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8"/>
      <c r="Q275" s="78"/>
      <c r="R275" s="78"/>
      <c r="S275" s="78"/>
      <c r="T275" s="79"/>
      <c r="U275" s="79"/>
      <c r="V275" s="80"/>
      <c r="W275" s="185"/>
      <c r="X275" s="352" t="s">
        <v>689</v>
      </c>
      <c r="Y275" s="353"/>
      <c r="Z275" s="353"/>
      <c r="AA275" s="353"/>
      <c r="AB275" s="353"/>
      <c r="AC275" s="353"/>
      <c r="AD275" s="353"/>
      <c r="AE275" s="353"/>
      <c r="AF275" s="353"/>
      <c r="AG275" s="353"/>
      <c r="AH275" s="353"/>
      <c r="AI275" s="353"/>
      <c r="AJ275" s="353"/>
      <c r="AK275" s="353"/>
      <c r="AL275" s="353"/>
      <c r="AM275" s="353"/>
      <c r="AN275" s="153">
        <f>ROUND(AN274*AQ280,2)</f>
        <v>39089.949999999997</v>
      </c>
      <c r="AO275" s="163"/>
      <c r="AP275" s="34"/>
      <c r="AQ275" s="3"/>
      <c r="AR275" s="3"/>
      <c r="AS275" s="3"/>
      <c r="AT275" s="3"/>
      <c r="AU275" s="3"/>
      <c r="AV275" s="3"/>
    </row>
    <row r="276" spans="1:48" ht="18.75" x14ac:dyDescent="0.25">
      <c r="A276" s="184"/>
      <c r="B276" s="113"/>
      <c r="C276" s="76"/>
      <c r="D276" s="113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8"/>
      <c r="Q276" s="78"/>
      <c r="R276" s="78"/>
      <c r="S276" s="78"/>
      <c r="T276" s="79"/>
      <c r="U276" s="79"/>
      <c r="V276" s="80"/>
      <c r="W276" s="185"/>
      <c r="X276" s="352" t="s">
        <v>696</v>
      </c>
      <c r="Y276" s="353"/>
      <c r="Z276" s="353"/>
      <c r="AA276" s="353"/>
      <c r="AB276" s="353"/>
      <c r="AC276" s="353"/>
      <c r="AD276" s="353"/>
      <c r="AE276" s="353"/>
      <c r="AF276" s="353"/>
      <c r="AG276" s="353"/>
      <c r="AH276" s="353"/>
      <c r="AI276" s="353"/>
      <c r="AJ276" s="353"/>
      <c r="AK276" s="353"/>
      <c r="AL276" s="353"/>
      <c r="AM276" s="353"/>
      <c r="AN276" s="153">
        <f>AN274+AN275</f>
        <v>132309.96064999999</v>
      </c>
      <c r="AO276" s="163"/>
      <c r="AP276" s="34"/>
      <c r="AQ276" s="104">
        <v>555056.57999999996</v>
      </c>
      <c r="AR276" s="3"/>
      <c r="AS276" s="3"/>
      <c r="AT276" s="3"/>
      <c r="AU276" s="3"/>
      <c r="AV276" s="3"/>
    </row>
    <row r="277" spans="1:48" ht="19.5" thickBot="1" x14ac:dyDescent="0.3">
      <c r="A277" s="186"/>
      <c r="B277" s="187"/>
      <c r="C277" s="188"/>
      <c r="D277" s="187"/>
      <c r="E277" s="189"/>
      <c r="F277" s="189"/>
      <c r="G277" s="189"/>
      <c r="H277" s="189"/>
      <c r="I277" s="189"/>
      <c r="J277" s="189"/>
      <c r="K277" s="189"/>
      <c r="L277" s="189"/>
      <c r="M277" s="189"/>
      <c r="N277" s="189"/>
      <c r="O277" s="189"/>
      <c r="P277" s="190"/>
      <c r="Q277" s="190"/>
      <c r="R277" s="190"/>
      <c r="S277" s="190"/>
      <c r="T277" s="191"/>
      <c r="U277" s="191"/>
      <c r="V277" s="192"/>
      <c r="W277" s="193"/>
      <c r="X277" s="352" t="s">
        <v>691</v>
      </c>
      <c r="Y277" s="353"/>
      <c r="Z277" s="353"/>
      <c r="AA277" s="353"/>
      <c r="AB277" s="353"/>
      <c r="AC277" s="353"/>
      <c r="AD277" s="353"/>
      <c r="AE277" s="353"/>
      <c r="AF277" s="353"/>
      <c r="AG277" s="353"/>
      <c r="AH277" s="353"/>
      <c r="AI277" s="353"/>
      <c r="AJ277" s="353"/>
      <c r="AK277" s="353"/>
      <c r="AL277" s="353"/>
      <c r="AM277" s="353"/>
      <c r="AN277" s="153">
        <f>ROUND(AN276-D288,2)</f>
        <v>115088.7</v>
      </c>
      <c r="AO277" s="163"/>
      <c r="AP277" s="34"/>
      <c r="AQ277" s="3"/>
      <c r="AR277" s="3"/>
      <c r="AS277" s="3"/>
      <c r="AT277" s="3"/>
      <c r="AU277" s="3"/>
      <c r="AV277" s="3"/>
    </row>
    <row r="278" spans="1:48" ht="33" customHeight="1" x14ac:dyDescent="0.25">
      <c r="A278" s="303" t="s">
        <v>699</v>
      </c>
      <c r="B278" s="304"/>
      <c r="C278" s="304"/>
      <c r="D278" s="304"/>
      <c r="E278" s="304"/>
      <c r="F278" s="304"/>
      <c r="G278" s="304"/>
      <c r="H278" s="304"/>
      <c r="I278" s="304"/>
      <c r="J278" s="304"/>
      <c r="K278" s="304"/>
      <c r="L278" s="304"/>
      <c r="M278" s="304"/>
      <c r="N278" s="304"/>
      <c r="O278" s="304"/>
      <c r="P278" s="304"/>
      <c r="Q278" s="304"/>
      <c r="R278" s="304"/>
      <c r="S278" s="304"/>
      <c r="T278" s="304"/>
      <c r="U278" s="304"/>
      <c r="V278" s="304"/>
      <c r="W278" s="305"/>
      <c r="X278" s="318" t="s">
        <v>686</v>
      </c>
      <c r="Y278" s="319"/>
      <c r="Z278" s="319"/>
      <c r="AA278" s="319"/>
      <c r="AB278" s="319"/>
      <c r="AC278" s="319"/>
      <c r="AD278" s="319"/>
      <c r="AE278" s="319"/>
      <c r="AF278" s="319"/>
      <c r="AG278" s="319"/>
      <c r="AH278" s="319"/>
      <c r="AI278" s="319"/>
      <c r="AJ278" s="319"/>
      <c r="AK278" s="319"/>
      <c r="AL278" s="319"/>
      <c r="AM278" s="319"/>
      <c r="AN278" s="153">
        <f>AQ276</f>
        <v>555056.57999999996</v>
      </c>
      <c r="AO278" s="164"/>
      <c r="AP278" s="34"/>
      <c r="AQ278" s="3" t="s">
        <v>687</v>
      </c>
      <c r="AR278" s="3"/>
      <c r="AS278" s="3"/>
      <c r="AT278" s="3"/>
      <c r="AU278" s="3"/>
      <c r="AV278" s="3"/>
    </row>
    <row r="279" spans="1:48" ht="15.75" thickBot="1" x14ac:dyDescent="0.3">
      <c r="A279" s="306"/>
      <c r="B279" s="307"/>
      <c r="C279" s="307"/>
      <c r="D279" s="307"/>
      <c r="E279" s="307"/>
      <c r="F279" s="307"/>
      <c r="G279" s="307"/>
      <c r="H279" s="307"/>
      <c r="I279" s="307"/>
      <c r="J279" s="307"/>
      <c r="K279" s="307"/>
      <c r="L279" s="307"/>
      <c r="M279" s="307"/>
      <c r="N279" s="307"/>
      <c r="O279" s="307"/>
      <c r="P279" s="307"/>
      <c r="Q279" s="307"/>
      <c r="R279" s="307"/>
      <c r="S279" s="307"/>
      <c r="T279" s="307"/>
      <c r="U279" s="307"/>
      <c r="V279" s="307"/>
      <c r="W279" s="308"/>
      <c r="X279" s="318" t="s">
        <v>688</v>
      </c>
      <c r="Y279" s="319"/>
      <c r="Z279" s="319"/>
      <c r="AA279" s="319"/>
      <c r="AB279" s="319"/>
      <c r="AC279" s="319"/>
      <c r="AD279" s="319"/>
      <c r="AE279" s="319"/>
      <c r="AF279" s="319"/>
      <c r="AG279" s="319"/>
      <c r="AH279" s="319"/>
      <c r="AI279" s="319"/>
      <c r="AJ279" s="319"/>
      <c r="AK279" s="319"/>
      <c r="AL279" s="319"/>
      <c r="AM279" s="319"/>
      <c r="AN279" s="153">
        <f>AN278+AN274</f>
        <v>648276.59064999991</v>
      </c>
      <c r="AO279" s="164"/>
      <c r="AP279" s="34"/>
      <c r="AQ279" s="3"/>
      <c r="AR279" s="3"/>
      <c r="AS279" s="3"/>
      <c r="AT279" s="3"/>
      <c r="AU279" s="3"/>
      <c r="AV279" s="3"/>
    </row>
    <row r="280" spans="1:48" x14ac:dyDescent="0.25">
      <c r="A280" s="316"/>
      <c r="B280" s="317"/>
      <c r="C280" s="317"/>
      <c r="D280" s="317"/>
      <c r="E280" s="317"/>
      <c r="F280" s="317"/>
      <c r="G280" s="317"/>
      <c r="H280" s="317"/>
      <c r="I280" s="317"/>
      <c r="J280" s="317"/>
      <c r="K280" s="317"/>
      <c r="L280" s="317"/>
      <c r="M280" s="317"/>
      <c r="N280" s="317"/>
      <c r="O280" s="317"/>
      <c r="P280" s="317"/>
      <c r="Q280" s="317"/>
      <c r="R280" s="317"/>
      <c r="S280" s="317"/>
      <c r="T280" s="317"/>
      <c r="U280" s="317"/>
      <c r="V280" s="317"/>
      <c r="W280" s="317"/>
      <c r="X280" s="320"/>
      <c r="Y280" s="321"/>
      <c r="Z280" s="321"/>
      <c r="AA280" s="321"/>
      <c r="AB280" s="321"/>
      <c r="AC280" s="321"/>
      <c r="AD280" s="321"/>
      <c r="AE280" s="321"/>
      <c r="AF280" s="321"/>
      <c r="AG280" s="321"/>
      <c r="AH280" s="321"/>
      <c r="AI280" s="321"/>
      <c r="AJ280" s="321"/>
      <c r="AK280" s="321"/>
      <c r="AL280" s="321"/>
      <c r="AM280" s="321"/>
      <c r="AN280" s="153"/>
      <c r="AO280" s="164"/>
      <c r="AP280" s="34"/>
      <c r="AQ280" s="103">
        <v>0.41932999999999998</v>
      </c>
      <c r="AR280" s="3"/>
      <c r="AS280" s="3"/>
      <c r="AT280" s="3"/>
      <c r="AU280" s="3"/>
      <c r="AV280" s="3"/>
    </row>
    <row r="281" spans="1:48" x14ac:dyDescent="0.25">
      <c r="A281" s="293"/>
      <c r="B281" s="294"/>
      <c r="C281" s="294"/>
      <c r="D281" s="294"/>
      <c r="E281" s="294"/>
      <c r="F281" s="294"/>
      <c r="G281" s="294"/>
      <c r="H281" s="294"/>
      <c r="I281" s="294"/>
      <c r="J281" s="294"/>
      <c r="K281" s="294"/>
      <c r="L281" s="294"/>
      <c r="M281" s="294"/>
      <c r="N281" s="294"/>
      <c r="O281" s="294"/>
      <c r="P281" s="294"/>
      <c r="Q281" s="294"/>
      <c r="R281" s="294"/>
      <c r="S281" s="294"/>
      <c r="T281" s="294"/>
      <c r="U281" s="294"/>
      <c r="V281" s="294"/>
      <c r="W281" s="294"/>
      <c r="X281" s="320" t="s">
        <v>684</v>
      </c>
      <c r="Y281" s="321"/>
      <c r="Z281" s="321"/>
      <c r="AA281" s="321"/>
      <c r="AB281" s="321"/>
      <c r="AC281" s="321"/>
      <c r="AD281" s="321"/>
      <c r="AE281" s="321"/>
      <c r="AF281" s="321"/>
      <c r="AG281" s="321"/>
      <c r="AH281" s="321"/>
      <c r="AI281" s="321"/>
      <c r="AJ281" s="321"/>
      <c r="AK281" s="321"/>
      <c r="AL281" s="321"/>
      <c r="AM281" s="321"/>
      <c r="AN281" s="153"/>
      <c r="AO281" s="164"/>
      <c r="AP281" s="34"/>
      <c r="AQ281" s="3"/>
      <c r="AR281" s="3"/>
      <c r="AS281" s="3"/>
      <c r="AT281" s="3"/>
      <c r="AU281" s="3"/>
      <c r="AV281" s="3"/>
    </row>
    <row r="282" spans="1:48" x14ac:dyDescent="0.25">
      <c r="A282" s="293"/>
      <c r="B282" s="294"/>
      <c r="C282" s="294"/>
      <c r="D282" s="294"/>
      <c r="E282" s="294"/>
      <c r="F282" s="294"/>
      <c r="G282" s="294"/>
      <c r="H282" s="294"/>
      <c r="I282" s="294"/>
      <c r="J282" s="294"/>
      <c r="K282" s="294"/>
      <c r="L282" s="294"/>
      <c r="M282" s="294"/>
      <c r="N282" s="294"/>
      <c r="O282" s="294"/>
      <c r="P282" s="294"/>
      <c r="Q282" s="294"/>
      <c r="R282" s="294"/>
      <c r="S282" s="294"/>
      <c r="T282" s="294"/>
      <c r="U282" s="294"/>
      <c r="V282" s="294"/>
      <c r="W282" s="294"/>
      <c r="X282" s="314" t="s">
        <v>694</v>
      </c>
      <c r="Y282" s="315"/>
      <c r="Z282" s="315"/>
      <c r="AA282" s="315"/>
      <c r="AB282" s="315"/>
      <c r="AC282" s="315"/>
      <c r="AD282" s="315"/>
      <c r="AE282" s="315"/>
      <c r="AF282" s="315"/>
      <c r="AG282" s="315"/>
      <c r="AH282" s="315"/>
      <c r="AI282" s="315"/>
      <c r="AJ282" s="315"/>
      <c r="AK282" s="315"/>
      <c r="AL282" s="315"/>
      <c r="AM282" s="315"/>
      <c r="AN282" s="153">
        <f>AI5+AI7</f>
        <v>1519537.61</v>
      </c>
      <c r="AO282" s="164"/>
      <c r="AP282" s="34"/>
      <c r="AQ282" s="3"/>
      <c r="AR282" s="3"/>
      <c r="AS282" s="3"/>
      <c r="AT282" s="3"/>
      <c r="AU282" s="3"/>
      <c r="AV282" s="3"/>
    </row>
    <row r="283" spans="1:48" x14ac:dyDescent="0.25">
      <c r="A283" s="293"/>
      <c r="B283" s="294"/>
      <c r="C283" s="294"/>
      <c r="D283" s="294"/>
      <c r="E283" s="294"/>
      <c r="F283" s="294"/>
      <c r="G283" s="294"/>
      <c r="H283" s="294"/>
      <c r="I283" s="294"/>
      <c r="J283" s="294"/>
      <c r="K283" s="294"/>
      <c r="L283" s="294"/>
      <c r="M283" s="294"/>
      <c r="N283" s="294"/>
      <c r="O283" s="294"/>
      <c r="P283" s="294"/>
      <c r="Q283" s="294"/>
      <c r="R283" s="294"/>
      <c r="S283" s="294"/>
      <c r="T283" s="294"/>
      <c r="U283" s="294"/>
      <c r="V283" s="294"/>
      <c r="W283" s="294"/>
      <c r="X283" s="151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53"/>
      <c r="AO283" s="164"/>
      <c r="AP283" s="34"/>
      <c r="AQ283" s="3"/>
      <c r="AR283" s="3"/>
      <c r="AS283" s="3"/>
      <c r="AT283" s="3"/>
      <c r="AU283" s="3"/>
      <c r="AV283" s="3"/>
    </row>
    <row r="284" spans="1:48" x14ac:dyDescent="0.25">
      <c r="A284" s="293"/>
      <c r="B284" s="294"/>
      <c r="C284" s="294"/>
      <c r="D284" s="294"/>
      <c r="E284" s="294"/>
      <c r="F284" s="294"/>
      <c r="G284" s="294"/>
      <c r="H284" s="294"/>
      <c r="I284" s="294"/>
      <c r="J284" s="294"/>
      <c r="K284" s="294"/>
      <c r="L284" s="294"/>
      <c r="M284" s="294"/>
      <c r="N284" s="294"/>
      <c r="O284" s="294"/>
      <c r="P284" s="294"/>
      <c r="Q284" s="294"/>
      <c r="R284" s="294"/>
      <c r="S284" s="294"/>
      <c r="T284" s="294"/>
      <c r="U284" s="294"/>
      <c r="V284" s="294"/>
      <c r="W284" s="294"/>
      <c r="X284" s="314" t="s">
        <v>685</v>
      </c>
      <c r="Y284" s="315"/>
      <c r="Z284" s="315"/>
      <c r="AA284" s="315"/>
      <c r="AB284" s="315"/>
      <c r="AC284" s="315"/>
      <c r="AD284" s="315"/>
      <c r="AE284" s="315"/>
      <c r="AF284" s="315"/>
      <c r="AG284" s="315"/>
      <c r="AH284" s="315"/>
      <c r="AI284" s="315"/>
      <c r="AJ284" s="315"/>
      <c r="AK284" s="315"/>
      <c r="AL284" s="315"/>
      <c r="AM284" s="315"/>
      <c r="AN284" s="153">
        <f>AO273</f>
        <v>686116.83612362237</v>
      </c>
      <c r="AO284" s="164"/>
      <c r="AP284" s="34"/>
      <c r="AQ284" s="3"/>
      <c r="AR284" s="3"/>
      <c r="AS284" s="3"/>
      <c r="AT284" s="3"/>
      <c r="AU284" s="3"/>
      <c r="AV284" s="3"/>
    </row>
    <row r="285" spans="1:48" x14ac:dyDescent="0.25">
      <c r="A285" s="293"/>
      <c r="B285" s="294"/>
      <c r="C285" s="294"/>
      <c r="D285" s="294"/>
      <c r="E285" s="294"/>
      <c r="F285" s="294"/>
      <c r="G285" s="294"/>
      <c r="H285" s="294"/>
      <c r="I285" s="294"/>
      <c r="J285" s="294"/>
      <c r="K285" s="294"/>
      <c r="L285" s="294"/>
      <c r="M285" s="294"/>
      <c r="N285" s="294"/>
      <c r="O285" s="294"/>
      <c r="P285" s="294"/>
      <c r="Q285" s="294"/>
      <c r="R285" s="294"/>
      <c r="S285" s="294"/>
      <c r="T285" s="294"/>
      <c r="U285" s="294"/>
      <c r="V285" s="294"/>
      <c r="W285" s="294"/>
      <c r="X285" s="314" t="s">
        <v>692</v>
      </c>
      <c r="Y285" s="315"/>
      <c r="Z285" s="315"/>
      <c r="AA285" s="315"/>
      <c r="AB285" s="315"/>
      <c r="AC285" s="315"/>
      <c r="AD285" s="315"/>
      <c r="AE285" s="315"/>
      <c r="AF285" s="315"/>
      <c r="AG285" s="315"/>
      <c r="AH285" s="315"/>
      <c r="AI285" s="315"/>
      <c r="AJ285" s="315"/>
      <c r="AK285" s="315"/>
      <c r="AL285" s="315"/>
      <c r="AM285" s="315"/>
      <c r="AN285" s="153">
        <f>2270777.78</f>
        <v>2270777.7799999998</v>
      </c>
      <c r="AO285" s="164"/>
    </row>
    <row r="286" spans="1:48" ht="26.45" customHeight="1" thickBot="1" x14ac:dyDescent="0.3">
      <c r="A286" s="293"/>
      <c r="B286" s="294"/>
      <c r="C286" s="294"/>
      <c r="D286" s="294"/>
      <c r="E286" s="294"/>
      <c r="F286" s="294"/>
      <c r="G286" s="294"/>
      <c r="H286" s="294"/>
      <c r="I286" s="294"/>
      <c r="J286" s="294"/>
      <c r="K286" s="294"/>
      <c r="L286" s="294"/>
      <c r="M286" s="294"/>
      <c r="N286" s="294"/>
      <c r="O286" s="294"/>
      <c r="P286" s="294"/>
      <c r="Q286" s="294"/>
      <c r="R286" s="294"/>
      <c r="S286" s="294"/>
      <c r="T286" s="294"/>
      <c r="U286" s="294"/>
      <c r="V286" s="294"/>
      <c r="W286" s="294"/>
      <c r="X286" s="309" t="s">
        <v>685</v>
      </c>
      <c r="Y286" s="310"/>
      <c r="Z286" s="310"/>
      <c r="AA286" s="310"/>
      <c r="AB286" s="310"/>
      <c r="AC286" s="310"/>
      <c r="AD286" s="310"/>
      <c r="AE286" s="310"/>
      <c r="AF286" s="310"/>
      <c r="AG286" s="310"/>
      <c r="AH286" s="310"/>
      <c r="AI286" s="310"/>
      <c r="AJ286" s="310"/>
      <c r="AK286" s="310"/>
      <c r="AL286" s="310"/>
      <c r="AM286" s="310"/>
      <c r="AN286" s="154">
        <f t="shared" ref="AN286" si="288">AO275</f>
        <v>0</v>
      </c>
      <c r="AO286" s="165"/>
    </row>
    <row r="287" spans="1:48" ht="26.45" customHeight="1" x14ac:dyDescent="0.25">
      <c r="A287" s="311" t="s">
        <v>695</v>
      </c>
      <c r="B287" s="312"/>
      <c r="C287" s="312"/>
      <c r="D287" s="312"/>
      <c r="E287" s="312"/>
      <c r="F287" s="312"/>
      <c r="G287" s="312"/>
      <c r="H287" s="312"/>
      <c r="I287" s="312"/>
      <c r="J287" s="312"/>
      <c r="K287" s="312"/>
      <c r="L287" s="312"/>
      <c r="M287" s="312"/>
      <c r="N287" s="312"/>
      <c r="O287" s="312"/>
      <c r="P287" s="312"/>
      <c r="Q287" s="312"/>
      <c r="R287" s="312"/>
      <c r="S287" s="312"/>
      <c r="T287" s="312"/>
      <c r="U287" s="312"/>
      <c r="V287" s="312"/>
      <c r="W287" s="313"/>
      <c r="X287" s="293"/>
      <c r="Y287" s="294"/>
      <c r="Z287" s="294"/>
      <c r="AA287" s="294"/>
      <c r="AB287" s="294"/>
      <c r="AC287" s="294"/>
      <c r="AD287" s="294"/>
      <c r="AE287" s="294"/>
      <c r="AF287" s="294"/>
      <c r="AG287" s="294"/>
      <c r="AH287" s="294"/>
      <c r="AI287" s="294"/>
      <c r="AJ287" s="294"/>
      <c r="AK287" s="294"/>
      <c r="AL287" s="294"/>
      <c r="AM287" s="294"/>
      <c r="AN287" s="294"/>
      <c r="AO287" s="295"/>
    </row>
    <row r="288" spans="1:48" ht="23.45" customHeight="1" thickBot="1" x14ac:dyDescent="0.3">
      <c r="A288" s="301" t="s">
        <v>697</v>
      </c>
      <c r="B288" s="302"/>
      <c r="C288" s="302"/>
      <c r="D288" s="299">
        <v>17221.259999999998</v>
      </c>
      <c r="E288" s="299"/>
      <c r="F288" s="299"/>
      <c r="G288" s="299"/>
      <c r="H288" s="299"/>
      <c r="I288" s="299"/>
      <c r="J288" s="299"/>
      <c r="K288" s="299"/>
      <c r="L288" s="299"/>
      <c r="M288" s="299"/>
      <c r="N288" s="299"/>
      <c r="O288" s="299"/>
      <c r="P288" s="299"/>
      <c r="Q288" s="299"/>
      <c r="R288" s="299"/>
      <c r="S288" s="299"/>
      <c r="T288" s="299"/>
      <c r="U288" s="299"/>
      <c r="V288" s="299"/>
      <c r="W288" s="300"/>
      <c r="X288" s="296"/>
      <c r="Y288" s="297"/>
      <c r="Z288" s="297"/>
      <c r="AA288" s="297"/>
      <c r="AB288" s="297"/>
      <c r="AC288" s="297"/>
      <c r="AD288" s="297"/>
      <c r="AE288" s="297"/>
      <c r="AF288" s="297"/>
      <c r="AG288" s="297"/>
      <c r="AH288" s="297"/>
      <c r="AI288" s="297"/>
      <c r="AJ288" s="297"/>
      <c r="AK288" s="297"/>
      <c r="AL288" s="297"/>
      <c r="AM288" s="297"/>
      <c r="AN288" s="297"/>
      <c r="AO288" s="298"/>
    </row>
    <row r="289" spans="22:41" x14ac:dyDescent="0.25">
      <c r="V289"/>
      <c r="AO289" s="152"/>
    </row>
  </sheetData>
  <mergeCells count="35">
    <mergeCell ref="A273:W273"/>
    <mergeCell ref="X274:AM274"/>
    <mergeCell ref="X275:AM275"/>
    <mergeCell ref="X277:AM277"/>
    <mergeCell ref="X276:AM276"/>
    <mergeCell ref="E9:E10"/>
    <mergeCell ref="A1:AN1"/>
    <mergeCell ref="A2:B2"/>
    <mergeCell ref="A3:B3"/>
    <mergeCell ref="A4:B5"/>
    <mergeCell ref="C4:W7"/>
    <mergeCell ref="F9:U9"/>
    <mergeCell ref="X9:X10"/>
    <mergeCell ref="AI9:AN9"/>
    <mergeCell ref="W8:W10"/>
    <mergeCell ref="X8:AO8"/>
    <mergeCell ref="A8:A10"/>
    <mergeCell ref="B8:B10"/>
    <mergeCell ref="C8:C10"/>
    <mergeCell ref="D8:D10"/>
    <mergeCell ref="E8:U8"/>
    <mergeCell ref="X287:AO288"/>
    <mergeCell ref="D288:W288"/>
    <mergeCell ref="A288:C288"/>
    <mergeCell ref="A278:W279"/>
    <mergeCell ref="X286:AM286"/>
    <mergeCell ref="A287:W287"/>
    <mergeCell ref="X282:AM282"/>
    <mergeCell ref="A280:W286"/>
    <mergeCell ref="X285:AM285"/>
    <mergeCell ref="X284:AM284"/>
    <mergeCell ref="X279:AM279"/>
    <mergeCell ref="X280:AM280"/>
    <mergeCell ref="X281:AM281"/>
    <mergeCell ref="X278:AM278"/>
  </mergeCells>
  <conditionalFormatting sqref="B11 B19:B29 B31 B38">
    <cfRule type="duplicateValues" dxfId="211" priority="68"/>
  </conditionalFormatting>
  <conditionalFormatting sqref="B12:B17">
    <cfRule type="duplicateValues" dxfId="210" priority="58"/>
  </conditionalFormatting>
  <conditionalFormatting sqref="B18">
    <cfRule type="duplicateValues" dxfId="209" priority="57"/>
  </conditionalFormatting>
  <conditionalFormatting sqref="B30">
    <cfRule type="duplicateValues" dxfId="208" priority="56"/>
  </conditionalFormatting>
  <conditionalFormatting sqref="B32">
    <cfRule type="duplicateValues" dxfId="207" priority="55"/>
  </conditionalFormatting>
  <conditionalFormatting sqref="B33:B36">
    <cfRule type="duplicateValues" dxfId="206" priority="54"/>
  </conditionalFormatting>
  <conditionalFormatting sqref="B37">
    <cfRule type="duplicateValues" dxfId="205" priority="53"/>
  </conditionalFormatting>
  <conditionalFormatting sqref="B39">
    <cfRule type="duplicateValues" dxfId="204" priority="66"/>
  </conditionalFormatting>
  <conditionalFormatting sqref="B40:B47">
    <cfRule type="duplicateValues" dxfId="203" priority="52"/>
  </conditionalFormatting>
  <conditionalFormatting sqref="B48">
    <cfRule type="duplicateValues" dxfId="202" priority="51"/>
  </conditionalFormatting>
  <conditionalFormatting sqref="B49">
    <cfRule type="duplicateValues" dxfId="201" priority="65"/>
  </conditionalFormatting>
  <conditionalFormatting sqref="B50">
    <cfRule type="duplicateValues" dxfId="200" priority="50"/>
  </conditionalFormatting>
  <conditionalFormatting sqref="B51:B57">
    <cfRule type="duplicateValues" dxfId="199" priority="49"/>
  </conditionalFormatting>
  <conditionalFormatting sqref="B58">
    <cfRule type="duplicateValues" dxfId="198" priority="48"/>
  </conditionalFormatting>
  <conditionalFormatting sqref="B59">
    <cfRule type="duplicateValues" dxfId="197" priority="64"/>
  </conditionalFormatting>
  <conditionalFormatting sqref="B60">
    <cfRule type="duplicateValues" dxfId="196" priority="47"/>
  </conditionalFormatting>
  <conditionalFormatting sqref="B61:B65">
    <cfRule type="duplicateValues" dxfId="195" priority="46"/>
  </conditionalFormatting>
  <conditionalFormatting sqref="B66">
    <cfRule type="duplicateValues" dxfId="194" priority="45"/>
  </conditionalFormatting>
  <conditionalFormatting sqref="B67">
    <cfRule type="duplicateValues" dxfId="193" priority="62"/>
  </conditionalFormatting>
  <conditionalFormatting sqref="B68">
    <cfRule type="duplicateValues" dxfId="192" priority="44"/>
  </conditionalFormatting>
  <conditionalFormatting sqref="B69:B80">
    <cfRule type="duplicateValues" dxfId="191" priority="43"/>
  </conditionalFormatting>
  <conditionalFormatting sqref="B81">
    <cfRule type="duplicateValues" dxfId="190" priority="42"/>
  </conditionalFormatting>
  <conditionalFormatting sqref="B82">
    <cfRule type="duplicateValues" dxfId="189" priority="61"/>
  </conditionalFormatting>
  <conditionalFormatting sqref="B83">
    <cfRule type="duplicateValues" dxfId="188" priority="41"/>
  </conditionalFormatting>
  <conditionalFormatting sqref="B84:B87">
    <cfRule type="duplicateValues" dxfId="187" priority="40"/>
  </conditionalFormatting>
  <conditionalFormatting sqref="B88">
    <cfRule type="duplicateValues" dxfId="186" priority="39"/>
  </conditionalFormatting>
  <conditionalFormatting sqref="B89">
    <cfRule type="duplicateValues" dxfId="185" priority="60"/>
  </conditionalFormatting>
  <conditionalFormatting sqref="B90">
    <cfRule type="duplicateValues" dxfId="184" priority="38"/>
  </conditionalFormatting>
  <conditionalFormatting sqref="B91:B93">
    <cfRule type="duplicateValues" dxfId="183" priority="37"/>
  </conditionalFormatting>
  <conditionalFormatting sqref="B94">
    <cfRule type="duplicateValues" dxfId="182" priority="36"/>
  </conditionalFormatting>
  <conditionalFormatting sqref="B95">
    <cfRule type="duplicateValues" dxfId="181" priority="69"/>
  </conditionalFormatting>
  <conditionalFormatting sqref="B96">
    <cfRule type="duplicateValues" dxfId="180" priority="63"/>
  </conditionalFormatting>
  <conditionalFormatting sqref="B97">
    <cfRule type="duplicateValues" dxfId="179" priority="35"/>
  </conditionalFormatting>
  <conditionalFormatting sqref="B98">
    <cfRule type="duplicateValues" dxfId="178" priority="34"/>
  </conditionalFormatting>
  <conditionalFormatting sqref="B99 B106 B116 B140 B188 B200 B214 B233">
    <cfRule type="duplicateValues" dxfId="177" priority="59"/>
  </conditionalFormatting>
  <conditionalFormatting sqref="B100">
    <cfRule type="duplicateValues" dxfId="176" priority="33"/>
  </conditionalFormatting>
  <conditionalFormatting sqref="B101:B104">
    <cfRule type="duplicateValues" dxfId="175" priority="32"/>
  </conditionalFormatting>
  <conditionalFormatting sqref="B105">
    <cfRule type="duplicateValues" dxfId="174" priority="31"/>
  </conditionalFormatting>
  <conditionalFormatting sqref="B107">
    <cfRule type="duplicateValues" dxfId="173" priority="30"/>
  </conditionalFormatting>
  <conditionalFormatting sqref="B108:B114">
    <cfRule type="duplicateValues" dxfId="172" priority="29"/>
  </conditionalFormatting>
  <conditionalFormatting sqref="B115">
    <cfRule type="duplicateValues" dxfId="171" priority="28"/>
  </conditionalFormatting>
  <conditionalFormatting sqref="B117">
    <cfRule type="duplicateValues" dxfId="170" priority="27"/>
  </conditionalFormatting>
  <conditionalFormatting sqref="B118:B138">
    <cfRule type="duplicateValues" dxfId="169" priority="26"/>
  </conditionalFormatting>
  <conditionalFormatting sqref="B139">
    <cfRule type="duplicateValues" dxfId="168" priority="25"/>
  </conditionalFormatting>
  <conditionalFormatting sqref="B141">
    <cfRule type="duplicateValues" dxfId="167" priority="24"/>
  </conditionalFormatting>
  <conditionalFormatting sqref="B142:B186">
    <cfRule type="duplicateValues" dxfId="166" priority="23"/>
  </conditionalFormatting>
  <conditionalFormatting sqref="B187">
    <cfRule type="duplicateValues" dxfId="165" priority="22"/>
  </conditionalFormatting>
  <conditionalFormatting sqref="B189">
    <cfRule type="duplicateValues" dxfId="164" priority="21"/>
  </conditionalFormatting>
  <conditionalFormatting sqref="B190:B198">
    <cfRule type="duplicateValues" dxfId="163" priority="20"/>
  </conditionalFormatting>
  <conditionalFormatting sqref="B199">
    <cfRule type="duplicateValues" dxfId="162" priority="19"/>
  </conditionalFormatting>
  <conditionalFormatting sqref="B201">
    <cfRule type="duplicateValues" dxfId="161" priority="18"/>
  </conditionalFormatting>
  <conditionalFormatting sqref="B202:B212">
    <cfRule type="duplicateValues" dxfId="160" priority="17"/>
  </conditionalFormatting>
  <conditionalFormatting sqref="B213">
    <cfRule type="duplicateValues" dxfId="159" priority="16"/>
  </conditionalFormatting>
  <conditionalFormatting sqref="B215">
    <cfRule type="duplicateValues" dxfId="158" priority="15"/>
  </conditionalFormatting>
  <conditionalFormatting sqref="B216:B231">
    <cfRule type="duplicateValues" dxfId="157" priority="14"/>
  </conditionalFormatting>
  <conditionalFormatting sqref="B232">
    <cfRule type="duplicateValues" dxfId="156" priority="13"/>
  </conditionalFormatting>
  <conditionalFormatting sqref="B234">
    <cfRule type="duplicateValues" dxfId="155" priority="12"/>
  </conditionalFormatting>
  <conditionalFormatting sqref="B235:B253 B255 B261 B268 B272">
    <cfRule type="duplicateValues" dxfId="154" priority="70"/>
  </conditionalFormatting>
  <conditionalFormatting sqref="B254">
    <cfRule type="duplicateValues" dxfId="153" priority="11"/>
  </conditionalFormatting>
  <conditionalFormatting sqref="B256">
    <cfRule type="duplicateValues" dxfId="152" priority="10"/>
  </conditionalFormatting>
  <conditionalFormatting sqref="B257:B259">
    <cfRule type="duplicateValues" dxfId="151" priority="9"/>
  </conditionalFormatting>
  <conditionalFormatting sqref="B260">
    <cfRule type="duplicateValues" dxfId="150" priority="8"/>
  </conditionalFormatting>
  <conditionalFormatting sqref="B262">
    <cfRule type="duplicateValues" dxfId="149" priority="7"/>
  </conditionalFormatting>
  <conditionalFormatting sqref="B263:B266">
    <cfRule type="duplicateValues" dxfId="148" priority="6"/>
  </conditionalFormatting>
  <conditionalFormatting sqref="B267">
    <cfRule type="duplicateValues" dxfId="147" priority="5"/>
  </conditionalFormatting>
  <conditionalFormatting sqref="B269">
    <cfRule type="duplicateValues" dxfId="146" priority="4"/>
  </conditionalFormatting>
  <conditionalFormatting sqref="B270">
    <cfRule type="duplicateValues" dxfId="145" priority="3"/>
  </conditionalFormatting>
  <conditionalFormatting sqref="B271">
    <cfRule type="duplicateValues" dxfId="144" priority="2"/>
  </conditionalFormatting>
  <conditionalFormatting sqref="B274:B277 B1:B3 B6:B10">
    <cfRule type="duplicateValues" dxfId="143" priority="67"/>
  </conditionalFormatting>
  <conditionalFormatting sqref="AP12:AP284">
    <cfRule type="cellIs" dxfId="142" priority="1" operator="greaterThan">
      <formula>100</formula>
    </cfRule>
  </conditionalFormatting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35" orientation="landscape" r:id="rId1"/>
  <rowBreaks count="1" manualBreakCount="1">
    <brk id="216" max="40" man="1"/>
  </rowBreaks>
  <colBreaks count="1" manualBreakCount="1">
    <brk id="41" max="1048575" man="1"/>
  </colBreaks>
  <ignoredErrors>
    <ignoredError sqref="AN28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C0B7-EDE5-4418-B333-A98A51C88284}">
  <dimension ref="A1:BC295"/>
  <sheetViews>
    <sheetView tabSelected="1" view="pageBreakPreview" topLeftCell="AA271" zoomScale="85" zoomScaleNormal="72" zoomScaleSheetLayoutView="85" workbookViewId="0">
      <selection activeCell="AT229" sqref="AT229"/>
    </sheetView>
  </sheetViews>
  <sheetFormatPr defaultRowHeight="15" x14ac:dyDescent="0.25"/>
  <cols>
    <col min="1" max="2" width="11.7109375" customWidth="1"/>
    <col min="3" max="3" width="83.28515625" customWidth="1"/>
    <col min="4" max="4" width="9.28515625" customWidth="1"/>
    <col min="5" max="5" width="10.85546875" customWidth="1"/>
    <col min="6" max="18" width="0" hidden="1" customWidth="1"/>
    <col min="19" max="19" width="13.140625" hidden="1" customWidth="1"/>
    <col min="20" max="20" width="10.5703125" hidden="1" customWidth="1"/>
    <col min="21" max="21" width="9.140625" hidden="1" customWidth="1"/>
    <col min="22" max="22" width="9.85546875" style="84" hidden="1" customWidth="1"/>
    <col min="23" max="23" width="9.28515625" style="84" hidden="1" customWidth="1"/>
    <col min="24" max="24" width="9.28515625" style="84" customWidth="1"/>
    <col min="25" max="25" width="10.140625" style="84" customWidth="1"/>
    <col min="26" max="26" width="11.85546875" style="84" customWidth="1"/>
    <col min="27" max="27" width="10.85546875" style="84" customWidth="1"/>
    <col min="28" max="28" width="17.42578125" customWidth="1"/>
    <col min="29" max="29" width="25.85546875" customWidth="1"/>
    <col min="30" max="42" width="0" hidden="1" customWidth="1"/>
    <col min="43" max="43" width="19.5703125" hidden="1" customWidth="1"/>
    <col min="44" max="44" width="2.42578125" hidden="1" customWidth="1"/>
    <col min="45" max="46" width="17.42578125" customWidth="1"/>
    <col min="47" max="47" width="27.42578125" style="107" customWidth="1"/>
    <col min="48" max="48" width="23.140625" style="86" customWidth="1"/>
    <col min="49" max="49" width="11.42578125" customWidth="1"/>
    <col min="50" max="50" width="20.5703125" customWidth="1"/>
    <col min="51" max="51" width="17.140625" bestFit="1" customWidth="1"/>
    <col min="52" max="52" width="16.5703125" bestFit="1" customWidth="1"/>
  </cols>
  <sheetData>
    <row r="1" spans="1:55" ht="18.75" x14ac:dyDescent="0.25">
      <c r="A1" s="323" t="s">
        <v>0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3"/>
      <c r="AG1" s="323"/>
      <c r="AH1" s="323"/>
      <c r="AI1" s="323"/>
      <c r="AJ1" s="323"/>
      <c r="AK1" s="323"/>
      <c r="AL1" s="323"/>
      <c r="AM1" s="323"/>
      <c r="AN1" s="323"/>
      <c r="AO1" s="323"/>
      <c r="AP1" s="323"/>
      <c r="AQ1" s="323"/>
      <c r="AR1" s="323"/>
      <c r="AS1" s="323"/>
      <c r="AT1" s="323"/>
      <c r="AU1" s="323"/>
      <c r="AV1" s="2"/>
      <c r="AW1" s="1"/>
      <c r="AX1" s="1"/>
      <c r="AY1" s="1"/>
      <c r="AZ1" s="1"/>
      <c r="BA1" s="1"/>
      <c r="BB1" s="1"/>
      <c r="BC1" s="1"/>
    </row>
    <row r="2" spans="1:55" ht="15.75" x14ac:dyDescent="0.25">
      <c r="A2" s="324" t="s">
        <v>1</v>
      </c>
      <c r="B2" s="325"/>
      <c r="C2" s="114" t="s">
        <v>2</v>
      </c>
      <c r="D2" s="115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7"/>
      <c r="W2" s="117"/>
      <c r="X2" s="117"/>
      <c r="Y2" s="117"/>
      <c r="Z2" s="117"/>
      <c r="AA2" s="117"/>
      <c r="AB2" s="118"/>
      <c r="AC2" s="119" t="s">
        <v>3</v>
      </c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 t="s">
        <v>4</v>
      </c>
      <c r="AO2" s="119"/>
      <c r="AP2" s="119"/>
      <c r="AQ2" s="119"/>
      <c r="AR2" s="120" t="s">
        <v>5</v>
      </c>
      <c r="AS2" s="194"/>
      <c r="AT2" s="121" t="s">
        <v>6</v>
      </c>
      <c r="AU2" s="282" t="s">
        <v>712</v>
      </c>
      <c r="AV2" s="122"/>
      <c r="AW2" s="3"/>
      <c r="AX2" s="3"/>
      <c r="AY2" s="3"/>
      <c r="AZ2" s="3"/>
      <c r="BA2" s="3"/>
      <c r="BB2" s="3"/>
      <c r="BC2" s="3"/>
    </row>
    <row r="3" spans="1:55" ht="15.75" x14ac:dyDescent="0.25">
      <c r="A3" s="324"/>
      <c r="B3" s="324"/>
      <c r="C3" s="123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5"/>
      <c r="V3" s="126"/>
      <c r="W3" s="126"/>
      <c r="X3" s="126"/>
      <c r="Y3" s="126"/>
      <c r="Z3" s="126"/>
      <c r="AA3" s="126"/>
      <c r="AB3" s="127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 t="s">
        <v>7</v>
      </c>
      <c r="AO3" s="128"/>
      <c r="AP3" s="128"/>
      <c r="AQ3" s="128"/>
      <c r="AR3" s="129" t="s">
        <v>490</v>
      </c>
      <c r="AS3" s="195"/>
      <c r="AT3" s="130">
        <v>46174</v>
      </c>
      <c r="AU3" s="135"/>
      <c r="AV3" s="282" t="s">
        <v>712</v>
      </c>
      <c r="AW3" s="3"/>
      <c r="AX3" s="3"/>
      <c r="AY3" s="3"/>
      <c r="AZ3" s="3"/>
      <c r="BA3" s="3"/>
      <c r="BB3" s="3"/>
      <c r="BC3" s="3"/>
    </row>
    <row r="4" spans="1:55" ht="24.6" customHeight="1" x14ac:dyDescent="0.25">
      <c r="A4" s="326" t="s">
        <v>10</v>
      </c>
      <c r="B4" s="326"/>
      <c r="C4" s="327" t="s">
        <v>11</v>
      </c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9"/>
      <c r="AC4" s="132" t="s">
        <v>12</v>
      </c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3" t="s">
        <v>13</v>
      </c>
      <c r="AO4" s="133"/>
      <c r="AP4" s="133"/>
      <c r="AQ4" s="133"/>
      <c r="AR4" s="122" t="s">
        <v>14</v>
      </c>
      <c r="AS4" s="196"/>
      <c r="AT4" s="134" t="s">
        <v>15</v>
      </c>
      <c r="AU4" s="140"/>
      <c r="AV4" s="135"/>
      <c r="AW4" s="3"/>
      <c r="AX4" s="3"/>
      <c r="AY4" s="3"/>
      <c r="AZ4" s="3"/>
      <c r="BA4" s="3"/>
      <c r="BB4" s="3"/>
      <c r="BC4" s="3"/>
    </row>
    <row r="5" spans="1:55" ht="15.75" hidden="1" x14ac:dyDescent="0.25">
      <c r="A5" s="326"/>
      <c r="B5" s="326"/>
      <c r="C5" s="330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2"/>
      <c r="AC5" s="136" t="s">
        <v>16</v>
      </c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7">
        <v>1519537.61</v>
      </c>
      <c r="AO5" s="137"/>
      <c r="AP5" s="137"/>
      <c r="AQ5" s="137"/>
      <c r="AR5" s="138">
        <v>43973</v>
      </c>
      <c r="AS5" s="197"/>
      <c r="AT5" s="139"/>
      <c r="AU5" s="135"/>
      <c r="AV5" s="140"/>
      <c r="AW5" s="3"/>
      <c r="AX5" s="3"/>
      <c r="AY5" s="3"/>
      <c r="AZ5" s="3"/>
      <c r="BA5" s="3"/>
      <c r="BB5" s="3"/>
      <c r="BC5" s="3"/>
    </row>
    <row r="6" spans="1:55" ht="20.100000000000001" customHeight="1" x14ac:dyDescent="0.25">
      <c r="A6" s="114"/>
      <c r="B6" s="114"/>
      <c r="C6" s="330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2"/>
      <c r="AC6" s="141" t="s">
        <v>698</v>
      </c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2" t="s">
        <v>17</v>
      </c>
      <c r="AO6" s="142"/>
      <c r="AP6" s="142"/>
      <c r="AQ6" s="142"/>
      <c r="AR6" s="122" t="s">
        <v>14</v>
      </c>
      <c r="AS6" s="196"/>
      <c r="AT6" s="134" t="s">
        <v>15</v>
      </c>
      <c r="AU6" s="134" t="s">
        <v>15</v>
      </c>
      <c r="AV6" s="282">
        <v>46326</v>
      </c>
      <c r="AW6" s="3"/>
      <c r="AX6" s="3"/>
      <c r="AY6" s="3"/>
      <c r="AZ6" s="3"/>
      <c r="BA6" s="3"/>
      <c r="BB6" s="3"/>
      <c r="BC6" s="3"/>
    </row>
    <row r="7" spans="1:55" ht="15.75" hidden="1" x14ac:dyDescent="0.25">
      <c r="A7" s="114"/>
      <c r="B7" s="114"/>
      <c r="C7" s="333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4"/>
      <c r="X7" s="334"/>
      <c r="Y7" s="334"/>
      <c r="Z7" s="334"/>
      <c r="AA7" s="334"/>
      <c r="AB7" s="335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4"/>
      <c r="AO7" s="144"/>
      <c r="AP7" s="144"/>
      <c r="AQ7" s="144"/>
      <c r="AR7" s="145"/>
      <c r="AS7" s="198"/>
      <c r="AT7" s="198"/>
      <c r="AU7" s="146"/>
      <c r="AV7" s="147"/>
      <c r="AW7" s="3"/>
      <c r="AX7" s="3"/>
      <c r="AY7" s="3"/>
      <c r="AZ7" s="3"/>
      <c r="BA7" s="3"/>
      <c r="BB7" s="3"/>
      <c r="BC7" s="3"/>
    </row>
    <row r="8" spans="1:55" x14ac:dyDescent="0.25">
      <c r="A8" s="345" t="s">
        <v>18</v>
      </c>
      <c r="B8" s="345" t="s">
        <v>19</v>
      </c>
      <c r="C8" s="345" t="s">
        <v>20</v>
      </c>
      <c r="D8" s="345" t="s">
        <v>21</v>
      </c>
      <c r="E8" s="346" t="s">
        <v>22</v>
      </c>
      <c r="F8" s="346"/>
      <c r="G8" s="346"/>
      <c r="H8" s="346"/>
      <c r="I8" s="346"/>
      <c r="J8" s="346"/>
      <c r="K8" s="346"/>
      <c r="L8" s="346"/>
      <c r="M8" s="346"/>
      <c r="N8" s="346"/>
      <c r="O8" s="346"/>
      <c r="P8" s="346"/>
      <c r="Q8" s="346"/>
      <c r="R8" s="346"/>
      <c r="S8" s="346"/>
      <c r="T8" s="346"/>
      <c r="U8" s="346"/>
      <c r="V8" s="6"/>
      <c r="W8" s="273"/>
      <c r="X8" s="273"/>
      <c r="Y8" s="273"/>
      <c r="Z8" s="273"/>
      <c r="AA8" s="273"/>
      <c r="AB8" s="343" t="s">
        <v>23</v>
      </c>
      <c r="AC8" s="345" t="s">
        <v>24</v>
      </c>
      <c r="AD8" s="345"/>
      <c r="AE8" s="345"/>
      <c r="AF8" s="345"/>
      <c r="AG8" s="345"/>
      <c r="AH8" s="345"/>
      <c r="AI8" s="345"/>
      <c r="AJ8" s="345"/>
      <c r="AK8" s="345"/>
      <c r="AL8" s="345"/>
      <c r="AM8" s="345"/>
      <c r="AN8" s="345"/>
      <c r="AO8" s="345"/>
      <c r="AP8" s="345"/>
      <c r="AQ8" s="345"/>
      <c r="AR8" s="345"/>
      <c r="AS8" s="345"/>
      <c r="AT8" s="345"/>
      <c r="AU8" s="345"/>
      <c r="AV8" s="345"/>
      <c r="AW8" s="3"/>
      <c r="AX8" s="3"/>
      <c r="AY8" s="3"/>
      <c r="AZ8" s="3"/>
      <c r="BA8" s="3"/>
      <c r="BB8" s="3"/>
      <c r="BC8" s="3"/>
    </row>
    <row r="9" spans="1:55" x14ac:dyDescent="0.25">
      <c r="A9" s="345"/>
      <c r="B9" s="345"/>
      <c r="C9" s="345"/>
      <c r="D9" s="345"/>
      <c r="E9" s="322" t="s">
        <v>693</v>
      </c>
      <c r="F9" s="336" t="s">
        <v>25</v>
      </c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8"/>
      <c r="V9" s="6"/>
      <c r="W9" s="6"/>
      <c r="X9" s="6"/>
      <c r="Y9" s="6"/>
      <c r="Z9" s="6"/>
      <c r="AA9" s="6"/>
      <c r="AB9" s="344"/>
      <c r="AC9" s="339" t="s">
        <v>26</v>
      </c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341" t="s">
        <v>27</v>
      </c>
      <c r="AO9" s="341"/>
      <c r="AP9" s="341"/>
      <c r="AQ9" s="341"/>
      <c r="AR9" s="341"/>
      <c r="AS9" s="342"/>
      <c r="AT9" s="342"/>
      <c r="AU9" s="342"/>
      <c r="AV9" s="5"/>
      <c r="AW9" s="3"/>
      <c r="AX9" s="3"/>
      <c r="AY9" s="3"/>
      <c r="AZ9" s="3"/>
      <c r="BA9" s="3"/>
      <c r="BB9" s="3"/>
      <c r="BC9" s="3"/>
    </row>
    <row r="10" spans="1:55" x14ac:dyDescent="0.25">
      <c r="A10" s="345"/>
      <c r="B10" s="345"/>
      <c r="C10" s="345"/>
      <c r="D10" s="345"/>
      <c r="E10" s="322"/>
      <c r="F10" s="4" t="s">
        <v>28</v>
      </c>
      <c r="G10" s="4" t="s">
        <v>29</v>
      </c>
      <c r="H10" s="4" t="s">
        <v>30</v>
      </c>
      <c r="I10" s="4" t="s">
        <v>31</v>
      </c>
      <c r="J10" s="4" t="s">
        <v>32</v>
      </c>
      <c r="K10" s="4" t="s">
        <v>33</v>
      </c>
      <c r="L10" s="4" t="s">
        <v>34</v>
      </c>
      <c r="M10" s="4" t="s">
        <v>35</v>
      </c>
      <c r="N10" s="4" t="s">
        <v>36</v>
      </c>
      <c r="O10" s="4" t="s">
        <v>37</v>
      </c>
      <c r="P10" s="6" t="s">
        <v>38</v>
      </c>
      <c r="Q10" s="6" t="s">
        <v>39</v>
      </c>
      <c r="R10" s="6" t="s">
        <v>40</v>
      </c>
      <c r="S10" s="7" t="s">
        <v>41</v>
      </c>
      <c r="T10" s="6" t="s">
        <v>42</v>
      </c>
      <c r="U10" s="6" t="s">
        <v>43</v>
      </c>
      <c r="V10" s="6" t="s">
        <v>44</v>
      </c>
      <c r="W10" s="7" t="s">
        <v>702</v>
      </c>
      <c r="X10" s="7" t="s">
        <v>706</v>
      </c>
      <c r="Y10" s="6" t="s">
        <v>42</v>
      </c>
      <c r="Z10" s="6" t="s">
        <v>43</v>
      </c>
      <c r="AA10" s="6" t="s">
        <v>44</v>
      </c>
      <c r="AB10" s="344"/>
      <c r="AC10" s="340"/>
      <c r="AD10" s="8">
        <v>1</v>
      </c>
      <c r="AE10" s="8">
        <v>2</v>
      </c>
      <c r="AF10" s="8">
        <v>3</v>
      </c>
      <c r="AG10" s="8">
        <v>4</v>
      </c>
      <c r="AH10" s="8">
        <v>5</v>
      </c>
      <c r="AI10" s="8">
        <v>6</v>
      </c>
      <c r="AJ10" s="8">
        <v>7</v>
      </c>
      <c r="AK10" s="8">
        <v>8</v>
      </c>
      <c r="AL10" s="8">
        <v>9</v>
      </c>
      <c r="AM10" s="8">
        <v>10</v>
      </c>
      <c r="AN10" s="9" t="s">
        <v>38</v>
      </c>
      <c r="AO10" s="9" t="s">
        <v>39</v>
      </c>
      <c r="AP10" s="9" t="s">
        <v>40</v>
      </c>
      <c r="AQ10" s="9" t="s">
        <v>45</v>
      </c>
      <c r="AR10" s="9" t="s">
        <v>42</v>
      </c>
      <c r="AS10" s="9" t="s">
        <v>707</v>
      </c>
      <c r="AT10" s="9" t="s">
        <v>42</v>
      </c>
      <c r="AU10" s="105" t="s">
        <v>43</v>
      </c>
      <c r="AV10" s="9" t="s">
        <v>44</v>
      </c>
      <c r="AW10" s="10"/>
      <c r="AX10" s="10"/>
      <c r="AY10" s="10"/>
      <c r="AZ10" s="10"/>
      <c r="BA10" s="10"/>
      <c r="BB10" s="10"/>
      <c r="BC10" s="10"/>
    </row>
    <row r="11" spans="1:55" x14ac:dyDescent="0.25">
      <c r="A11" s="11"/>
      <c r="B11" s="11" t="s">
        <v>46</v>
      </c>
      <c r="C11" s="12" t="s">
        <v>47</v>
      </c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  <c r="Q11" s="15"/>
      <c r="R11" s="15"/>
      <c r="S11" s="15"/>
      <c r="T11" s="16"/>
      <c r="U11" s="17"/>
      <c r="V11" s="18"/>
      <c r="W11" s="15"/>
      <c r="X11" s="15"/>
      <c r="Y11" s="16"/>
      <c r="Z11" s="17"/>
      <c r="AA11" s="18"/>
      <c r="AB11" s="18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20"/>
      <c r="AO11" s="20"/>
      <c r="AP11" s="20"/>
      <c r="AQ11" s="20"/>
      <c r="AR11" s="21"/>
      <c r="AS11" s="21"/>
      <c r="AT11" s="21"/>
      <c r="AU11" s="21"/>
      <c r="AV11" s="22"/>
      <c r="AW11" s="23"/>
      <c r="AX11" s="23"/>
      <c r="AY11" s="23"/>
      <c r="AZ11" s="23"/>
      <c r="BA11" s="23"/>
      <c r="BB11" s="23"/>
      <c r="BC11" s="23"/>
    </row>
    <row r="12" spans="1:55" x14ac:dyDescent="0.25">
      <c r="A12" s="24" t="s">
        <v>48</v>
      </c>
      <c r="B12" s="25" t="s">
        <v>49</v>
      </c>
      <c r="C12" s="26" t="s">
        <v>50</v>
      </c>
      <c r="D12" s="27" t="s">
        <v>51</v>
      </c>
      <c r="E12" s="28">
        <v>10.296959999999999</v>
      </c>
      <c r="F12" s="28">
        <v>10.3</v>
      </c>
      <c r="G12" s="28">
        <v>0</v>
      </c>
      <c r="H12" s="28">
        <v>0</v>
      </c>
      <c r="I12" s="28"/>
      <c r="J12" s="28"/>
      <c r="K12" s="28"/>
      <c r="L12" s="28"/>
      <c r="M12" s="28"/>
      <c r="N12" s="28"/>
      <c r="O12" s="28"/>
      <c r="P12" s="29">
        <f>'[15]Mem. de cálc.'!H19</f>
        <v>0</v>
      </c>
      <c r="Q12" s="29"/>
      <c r="R12" s="29"/>
      <c r="S12" s="93"/>
      <c r="T12" s="30">
        <f>F12+G12+H12+I12+J12+K12+L12+M12+N12+O12+P12+Q12+R12</f>
        <v>10.3</v>
      </c>
      <c r="U12" s="30">
        <f>ROUNDDOWN(T12+S12,2)</f>
        <v>10.3</v>
      </c>
      <c r="V12" s="85">
        <f>E12-U12</f>
        <v>-3.0400000000021521E-3</v>
      </c>
      <c r="W12" s="93"/>
      <c r="X12" s="93"/>
      <c r="Y12" s="30">
        <f t="shared" ref="Y12:Y17" si="0">W12+T12</f>
        <v>10.3</v>
      </c>
      <c r="Z12" s="30">
        <f>ROUNDDOWN(Y12+W12,2)</f>
        <v>10.3</v>
      </c>
      <c r="AA12" s="85">
        <f t="shared" ref="AA12:AA17" si="1">E12-Z12</f>
        <v>-3.0400000000021521E-3</v>
      </c>
      <c r="AB12" s="31">
        <v>48.09</v>
      </c>
      <c r="AC12" s="32">
        <f t="shared" ref="AC12:AC17" si="2">TRUNC(ROUND(E12*AB12,2),2)</f>
        <v>495.18</v>
      </c>
      <c r="AD12" s="32">
        <f t="shared" ref="AD12:AD17" si="3">F12*AB12</f>
        <v>495.32700000000006</v>
      </c>
      <c r="AE12" s="32">
        <f t="shared" ref="AE12:AE17" si="4">G12*AB12</f>
        <v>0</v>
      </c>
      <c r="AF12" s="32">
        <f t="shared" ref="AF12:AF17" si="5">H12*AB12</f>
        <v>0</v>
      </c>
      <c r="AG12" s="32">
        <f t="shared" ref="AG12:AG17" si="6">I12*AB12</f>
        <v>0</v>
      </c>
      <c r="AH12" s="32">
        <f t="shared" ref="AH12:AH17" si="7">J12*AB12</f>
        <v>0</v>
      </c>
      <c r="AI12" s="32">
        <f t="shared" ref="AI12:AI17" si="8">K12*AB12</f>
        <v>0</v>
      </c>
      <c r="AJ12" s="32">
        <f t="shared" ref="AJ12:AJ17" si="9">L12*AB12</f>
        <v>0</v>
      </c>
      <c r="AK12" s="32">
        <f t="shared" ref="AK12:AK17" si="10">M12*AB12</f>
        <v>0</v>
      </c>
      <c r="AL12" s="32">
        <f t="shared" ref="AL12:AL17" si="11">N12*AB12</f>
        <v>0</v>
      </c>
      <c r="AM12" s="32">
        <f t="shared" ref="AM12:AM17" si="12">O12*AB12</f>
        <v>0</v>
      </c>
      <c r="AN12" s="33">
        <f t="shared" ref="AN12:AN17" si="13">TRUNC(ROUND(P12*AB12,2),2)</f>
        <v>0</v>
      </c>
      <c r="AO12" s="33">
        <f t="shared" ref="AO12:AO17" si="14">Q12*AB12</f>
        <v>0</v>
      </c>
      <c r="AP12" s="33">
        <f t="shared" ref="AP12:AP17" si="15">R12*AB12</f>
        <v>0</v>
      </c>
      <c r="AQ12" s="100">
        <f t="shared" ref="AQ12:AQ17" si="16">S12*AB12</f>
        <v>0</v>
      </c>
      <c r="AR12" s="32">
        <f>AC12</f>
        <v>495.18</v>
      </c>
      <c r="AS12" s="100">
        <f>X12*AB12</f>
        <v>0</v>
      </c>
      <c r="AT12" s="32">
        <f>AR12+AS12</f>
        <v>495.18</v>
      </c>
      <c r="AU12" s="106">
        <f>AR12+AQ12</f>
        <v>495.18</v>
      </c>
      <c r="AV12" s="83">
        <f>AU12-AT12</f>
        <v>0</v>
      </c>
      <c r="AW12" s="34">
        <f t="shared" ref="AW12:AW17" si="17">(U12*100)/E12</f>
        <v>100.02952327677296</v>
      </c>
      <c r="AX12" s="35"/>
      <c r="AY12" s="35"/>
      <c r="AZ12" s="35"/>
      <c r="BA12" s="35"/>
      <c r="BB12" s="35"/>
      <c r="BC12" s="35"/>
    </row>
    <row r="13" spans="1:55" x14ac:dyDescent="0.25">
      <c r="A13" s="24" t="s">
        <v>52</v>
      </c>
      <c r="B13" s="25" t="s">
        <v>53</v>
      </c>
      <c r="C13" s="26" t="s">
        <v>54</v>
      </c>
      <c r="D13" s="27" t="s">
        <v>51</v>
      </c>
      <c r="E13" s="28">
        <v>0.96719999999999995</v>
      </c>
      <c r="F13" s="28">
        <v>0</v>
      </c>
      <c r="G13" s="28">
        <v>0.97</v>
      </c>
      <c r="H13" s="28">
        <v>0</v>
      </c>
      <c r="I13" s="28"/>
      <c r="J13" s="28"/>
      <c r="K13" s="28"/>
      <c r="L13" s="28"/>
      <c r="M13" s="28"/>
      <c r="N13" s="28"/>
      <c r="O13" s="28"/>
      <c r="P13" s="29">
        <f>'[15]Mem. de cálc.'!H30</f>
        <v>0</v>
      </c>
      <c r="Q13" s="29"/>
      <c r="R13" s="29"/>
      <c r="S13" s="93"/>
      <c r="T13" s="30">
        <f t="shared" ref="T13:T76" si="18">F13+G13+H13+I13+J13+K13+L13+M13+N13+O13+P13+Q13+R13</f>
        <v>0.97</v>
      </c>
      <c r="U13" s="30">
        <f t="shared" ref="U13:U76" si="19">T13+S13</f>
        <v>0.97</v>
      </c>
      <c r="V13" s="85">
        <f t="shared" ref="V13:V17" si="20">E13-U13</f>
        <v>-2.8000000000000247E-3</v>
      </c>
      <c r="W13" s="93"/>
      <c r="X13" s="93"/>
      <c r="Y13" s="30">
        <f t="shared" si="0"/>
        <v>0.97</v>
      </c>
      <c r="Z13" s="30">
        <f t="shared" ref="Z13:Z17" si="21">Y13+W13</f>
        <v>0.97</v>
      </c>
      <c r="AA13" s="85">
        <f t="shared" si="1"/>
        <v>-2.8000000000000247E-3</v>
      </c>
      <c r="AB13" s="31">
        <v>265.5</v>
      </c>
      <c r="AC13" s="32">
        <f t="shared" si="2"/>
        <v>256.79000000000002</v>
      </c>
      <c r="AD13" s="32">
        <f t="shared" si="3"/>
        <v>0</v>
      </c>
      <c r="AE13" s="32">
        <f t="shared" si="4"/>
        <v>257.53499999999997</v>
      </c>
      <c r="AF13" s="32">
        <f t="shared" si="5"/>
        <v>0</v>
      </c>
      <c r="AG13" s="32">
        <f t="shared" si="6"/>
        <v>0</v>
      </c>
      <c r="AH13" s="32">
        <f t="shared" si="7"/>
        <v>0</v>
      </c>
      <c r="AI13" s="32">
        <f t="shared" si="8"/>
        <v>0</v>
      </c>
      <c r="AJ13" s="32">
        <f t="shared" si="9"/>
        <v>0</v>
      </c>
      <c r="AK13" s="32">
        <f t="shared" si="10"/>
        <v>0</v>
      </c>
      <c r="AL13" s="32">
        <f t="shared" si="11"/>
        <v>0</v>
      </c>
      <c r="AM13" s="32">
        <f t="shared" si="12"/>
        <v>0</v>
      </c>
      <c r="AN13" s="33">
        <f t="shared" si="13"/>
        <v>0</v>
      </c>
      <c r="AO13" s="33">
        <f t="shared" si="14"/>
        <v>0</v>
      </c>
      <c r="AP13" s="33">
        <f t="shared" si="15"/>
        <v>0</v>
      </c>
      <c r="AQ13" s="100">
        <f t="shared" si="16"/>
        <v>0</v>
      </c>
      <c r="AR13" s="32">
        <f>AC13</f>
        <v>256.79000000000002</v>
      </c>
      <c r="AS13" s="100">
        <f t="shared" ref="AS13:AS17" si="22">X13*AB13</f>
        <v>0</v>
      </c>
      <c r="AT13" s="32">
        <f t="shared" ref="AT13:AT17" si="23">AR13+AS13</f>
        <v>256.79000000000002</v>
      </c>
      <c r="AU13" s="106">
        <f t="shared" ref="AU13:AU17" si="24">AR13+AQ13</f>
        <v>256.79000000000002</v>
      </c>
      <c r="AV13" s="83">
        <f t="shared" ref="AV13:AV65" si="25">AU13-AT13</f>
        <v>0</v>
      </c>
      <c r="AW13" s="34">
        <f t="shared" si="17"/>
        <v>100.28949545078578</v>
      </c>
      <c r="AX13" s="35"/>
      <c r="AY13" s="35"/>
      <c r="AZ13" s="35"/>
      <c r="BA13" s="35"/>
      <c r="BB13" s="35"/>
      <c r="BC13" s="35"/>
    </row>
    <row r="14" spans="1:55" x14ac:dyDescent="0.25">
      <c r="A14" s="24" t="s">
        <v>55</v>
      </c>
      <c r="B14" s="25" t="s">
        <v>56</v>
      </c>
      <c r="C14" s="26" t="s">
        <v>57</v>
      </c>
      <c r="D14" s="27" t="s">
        <v>58</v>
      </c>
      <c r="E14" s="28">
        <v>7.75</v>
      </c>
      <c r="F14" s="28">
        <v>0</v>
      </c>
      <c r="G14" s="28">
        <v>7.75</v>
      </c>
      <c r="H14" s="28">
        <v>0</v>
      </c>
      <c r="I14" s="28"/>
      <c r="J14" s="28"/>
      <c r="K14" s="28"/>
      <c r="L14" s="28"/>
      <c r="M14" s="28"/>
      <c r="N14" s="28"/>
      <c r="O14" s="28"/>
      <c r="P14" s="29">
        <f>'[15]Mem. de cálc.'!H41</f>
        <v>0</v>
      </c>
      <c r="Q14" s="29"/>
      <c r="R14" s="29"/>
      <c r="S14" s="93"/>
      <c r="T14" s="30">
        <f t="shared" si="18"/>
        <v>7.75</v>
      </c>
      <c r="U14" s="30">
        <f t="shared" si="19"/>
        <v>7.75</v>
      </c>
      <c r="V14" s="85">
        <f t="shared" si="20"/>
        <v>0</v>
      </c>
      <c r="W14" s="93"/>
      <c r="X14" s="93"/>
      <c r="Y14" s="30">
        <f t="shared" si="0"/>
        <v>7.75</v>
      </c>
      <c r="Z14" s="30">
        <f t="shared" si="21"/>
        <v>7.75</v>
      </c>
      <c r="AA14" s="85">
        <f t="shared" si="1"/>
        <v>0</v>
      </c>
      <c r="AB14" s="31">
        <v>20.84</v>
      </c>
      <c r="AC14" s="32">
        <f t="shared" si="2"/>
        <v>161.51</v>
      </c>
      <c r="AD14" s="32">
        <f t="shared" si="3"/>
        <v>0</v>
      </c>
      <c r="AE14" s="32">
        <f t="shared" si="4"/>
        <v>161.51</v>
      </c>
      <c r="AF14" s="32">
        <f t="shared" si="5"/>
        <v>0</v>
      </c>
      <c r="AG14" s="32">
        <f t="shared" si="6"/>
        <v>0</v>
      </c>
      <c r="AH14" s="32">
        <f t="shared" si="7"/>
        <v>0</v>
      </c>
      <c r="AI14" s="32">
        <f t="shared" si="8"/>
        <v>0</v>
      </c>
      <c r="AJ14" s="32">
        <f t="shared" si="9"/>
        <v>0</v>
      </c>
      <c r="AK14" s="32">
        <f t="shared" si="10"/>
        <v>0</v>
      </c>
      <c r="AL14" s="32">
        <f t="shared" si="11"/>
        <v>0</v>
      </c>
      <c r="AM14" s="32">
        <f t="shared" si="12"/>
        <v>0</v>
      </c>
      <c r="AN14" s="33">
        <f t="shared" si="13"/>
        <v>0</v>
      </c>
      <c r="AO14" s="33">
        <f t="shared" si="14"/>
        <v>0</v>
      </c>
      <c r="AP14" s="33">
        <f t="shared" si="15"/>
        <v>0</v>
      </c>
      <c r="AQ14" s="100">
        <f t="shared" si="16"/>
        <v>0</v>
      </c>
      <c r="AR14" s="32">
        <f>T14*AB14</f>
        <v>161.51</v>
      </c>
      <c r="AS14" s="100">
        <f t="shared" si="22"/>
        <v>0</v>
      </c>
      <c r="AT14" s="32">
        <f t="shared" si="23"/>
        <v>161.51</v>
      </c>
      <c r="AU14" s="106">
        <f t="shared" si="24"/>
        <v>161.51</v>
      </c>
      <c r="AV14" s="83">
        <f t="shared" si="25"/>
        <v>0</v>
      </c>
      <c r="AW14" s="34">
        <f t="shared" si="17"/>
        <v>100</v>
      </c>
      <c r="AX14" s="35"/>
      <c r="AY14" s="35"/>
      <c r="AZ14" s="35"/>
      <c r="BA14" s="35"/>
      <c r="BB14" s="35"/>
      <c r="BC14" s="35"/>
    </row>
    <row r="15" spans="1:55" x14ac:dyDescent="0.25">
      <c r="A15" s="24" t="s">
        <v>59</v>
      </c>
      <c r="B15" s="25" t="s">
        <v>60</v>
      </c>
      <c r="C15" s="26" t="s">
        <v>61</v>
      </c>
      <c r="D15" s="27" t="s">
        <v>58</v>
      </c>
      <c r="E15" s="28">
        <v>335.1</v>
      </c>
      <c r="F15" s="28">
        <v>335.1</v>
      </c>
      <c r="G15" s="28">
        <v>0</v>
      </c>
      <c r="H15" s="28">
        <v>0</v>
      </c>
      <c r="I15" s="28"/>
      <c r="J15" s="28"/>
      <c r="K15" s="28"/>
      <c r="L15" s="28"/>
      <c r="M15" s="28"/>
      <c r="N15" s="28"/>
      <c r="O15" s="28"/>
      <c r="P15" s="29">
        <f>'[15]Mem. de cálc.'!H50</f>
        <v>0</v>
      </c>
      <c r="Q15" s="29"/>
      <c r="R15" s="29"/>
      <c r="S15" s="93"/>
      <c r="T15" s="30">
        <f t="shared" si="18"/>
        <v>335.1</v>
      </c>
      <c r="U15" s="30">
        <f t="shared" si="19"/>
        <v>335.1</v>
      </c>
      <c r="V15" s="85">
        <f t="shared" si="20"/>
        <v>0</v>
      </c>
      <c r="W15" s="93"/>
      <c r="X15" s="93"/>
      <c r="Y15" s="30">
        <f t="shared" si="0"/>
        <v>335.1</v>
      </c>
      <c r="Z15" s="30">
        <f t="shared" si="21"/>
        <v>335.1</v>
      </c>
      <c r="AA15" s="85">
        <f t="shared" si="1"/>
        <v>0</v>
      </c>
      <c r="AB15" s="31">
        <v>1.0900000000000001</v>
      </c>
      <c r="AC15" s="32">
        <f t="shared" si="2"/>
        <v>365.26</v>
      </c>
      <c r="AD15" s="32">
        <f t="shared" si="3"/>
        <v>365.25900000000007</v>
      </c>
      <c r="AE15" s="32">
        <f t="shared" si="4"/>
        <v>0</v>
      </c>
      <c r="AF15" s="32">
        <f t="shared" si="5"/>
        <v>0</v>
      </c>
      <c r="AG15" s="32">
        <f t="shared" si="6"/>
        <v>0</v>
      </c>
      <c r="AH15" s="32">
        <f t="shared" si="7"/>
        <v>0</v>
      </c>
      <c r="AI15" s="32">
        <f t="shared" si="8"/>
        <v>0</v>
      </c>
      <c r="AJ15" s="32">
        <f t="shared" si="9"/>
        <v>0</v>
      </c>
      <c r="AK15" s="32">
        <f t="shared" si="10"/>
        <v>0</v>
      </c>
      <c r="AL15" s="32">
        <f t="shared" si="11"/>
        <v>0</v>
      </c>
      <c r="AM15" s="32">
        <f t="shared" si="12"/>
        <v>0</v>
      </c>
      <c r="AN15" s="33">
        <f t="shared" si="13"/>
        <v>0</v>
      </c>
      <c r="AO15" s="33">
        <f t="shared" si="14"/>
        <v>0</v>
      </c>
      <c r="AP15" s="33">
        <f t="shared" si="15"/>
        <v>0</v>
      </c>
      <c r="AQ15" s="100">
        <f t="shared" si="16"/>
        <v>0</v>
      </c>
      <c r="AR15" s="32">
        <f>T15*AB15</f>
        <v>365.25900000000007</v>
      </c>
      <c r="AS15" s="100">
        <f t="shared" si="22"/>
        <v>0</v>
      </c>
      <c r="AT15" s="32">
        <f t="shared" si="23"/>
        <v>365.25900000000007</v>
      </c>
      <c r="AU15" s="106">
        <f t="shared" si="24"/>
        <v>365.25900000000007</v>
      </c>
      <c r="AV15" s="83">
        <f t="shared" si="25"/>
        <v>0</v>
      </c>
      <c r="AW15" s="34">
        <f t="shared" si="17"/>
        <v>100</v>
      </c>
      <c r="AX15" s="35"/>
      <c r="AY15" s="35"/>
      <c r="AZ15" s="35"/>
      <c r="BA15" s="35"/>
      <c r="BB15" s="35"/>
      <c r="BC15" s="35"/>
    </row>
    <row r="16" spans="1:55" x14ac:dyDescent="0.25">
      <c r="A16" s="24" t="s">
        <v>62</v>
      </c>
      <c r="B16" s="25" t="s">
        <v>63</v>
      </c>
      <c r="C16" s="26" t="s">
        <v>64</v>
      </c>
      <c r="D16" s="27" t="s">
        <v>58</v>
      </c>
      <c r="E16" s="28">
        <v>407.77000000000004</v>
      </c>
      <c r="F16" s="28">
        <v>407.77</v>
      </c>
      <c r="G16" s="28">
        <v>0</v>
      </c>
      <c r="H16" s="28">
        <v>0</v>
      </c>
      <c r="I16" s="28"/>
      <c r="J16" s="28"/>
      <c r="K16" s="28"/>
      <c r="L16" s="28"/>
      <c r="M16" s="28"/>
      <c r="N16" s="28"/>
      <c r="O16" s="28"/>
      <c r="P16" s="29">
        <f>'[15]Mem. de cálc.'!H61</f>
        <v>0</v>
      </c>
      <c r="Q16" s="29"/>
      <c r="R16" s="29"/>
      <c r="S16" s="93"/>
      <c r="T16" s="30">
        <f t="shared" si="18"/>
        <v>407.77</v>
      </c>
      <c r="U16" s="30">
        <f t="shared" si="19"/>
        <v>407.77</v>
      </c>
      <c r="V16" s="85">
        <f t="shared" si="20"/>
        <v>0</v>
      </c>
      <c r="W16" s="93"/>
      <c r="X16" s="93"/>
      <c r="Y16" s="30">
        <f t="shared" si="0"/>
        <v>407.77</v>
      </c>
      <c r="Z16" s="30">
        <f t="shared" si="21"/>
        <v>407.77</v>
      </c>
      <c r="AA16" s="85">
        <f t="shared" si="1"/>
        <v>0</v>
      </c>
      <c r="AB16" s="31">
        <v>3.53</v>
      </c>
      <c r="AC16" s="32">
        <f t="shared" si="2"/>
        <v>1439.43</v>
      </c>
      <c r="AD16" s="32">
        <f t="shared" si="3"/>
        <v>1439.4280999999999</v>
      </c>
      <c r="AE16" s="32">
        <f t="shared" si="4"/>
        <v>0</v>
      </c>
      <c r="AF16" s="32">
        <f t="shared" si="5"/>
        <v>0</v>
      </c>
      <c r="AG16" s="32">
        <f t="shared" si="6"/>
        <v>0</v>
      </c>
      <c r="AH16" s="32">
        <f t="shared" si="7"/>
        <v>0</v>
      </c>
      <c r="AI16" s="32">
        <f t="shared" si="8"/>
        <v>0</v>
      </c>
      <c r="AJ16" s="32">
        <f t="shared" si="9"/>
        <v>0</v>
      </c>
      <c r="AK16" s="32">
        <f t="shared" si="10"/>
        <v>0</v>
      </c>
      <c r="AL16" s="32">
        <f t="shared" si="11"/>
        <v>0</v>
      </c>
      <c r="AM16" s="32">
        <f t="shared" si="12"/>
        <v>0</v>
      </c>
      <c r="AN16" s="33">
        <f t="shared" si="13"/>
        <v>0</v>
      </c>
      <c r="AO16" s="33">
        <f t="shared" si="14"/>
        <v>0</v>
      </c>
      <c r="AP16" s="33">
        <f t="shared" si="15"/>
        <v>0</v>
      </c>
      <c r="AQ16" s="100">
        <f t="shared" si="16"/>
        <v>0</v>
      </c>
      <c r="AR16" s="32">
        <f>T16*AB16</f>
        <v>1439.4280999999999</v>
      </c>
      <c r="AS16" s="100">
        <f t="shared" si="22"/>
        <v>0</v>
      </c>
      <c r="AT16" s="32">
        <f t="shared" si="23"/>
        <v>1439.4280999999999</v>
      </c>
      <c r="AU16" s="106">
        <f t="shared" si="24"/>
        <v>1439.4280999999999</v>
      </c>
      <c r="AV16" s="83">
        <f t="shared" si="25"/>
        <v>0</v>
      </c>
      <c r="AW16" s="34">
        <f t="shared" si="17"/>
        <v>99.999999999999986</v>
      </c>
      <c r="AX16" s="35"/>
      <c r="AY16" s="35"/>
      <c r="AZ16" s="35"/>
      <c r="BA16" s="35"/>
      <c r="BB16" s="35"/>
      <c r="BC16" s="35"/>
    </row>
    <row r="17" spans="1:55" x14ac:dyDescent="0.25">
      <c r="A17" s="24" t="s">
        <v>65</v>
      </c>
      <c r="B17" s="25" t="s">
        <v>66</v>
      </c>
      <c r="C17" s="26" t="s">
        <v>67</v>
      </c>
      <c r="D17" s="27" t="s">
        <v>58</v>
      </c>
      <c r="E17" s="28">
        <v>91.17</v>
      </c>
      <c r="F17" s="28">
        <v>19.3</v>
      </c>
      <c r="G17" s="28">
        <v>71.87</v>
      </c>
      <c r="H17" s="28">
        <v>0</v>
      </c>
      <c r="I17" s="28"/>
      <c r="J17" s="28"/>
      <c r="K17" s="28"/>
      <c r="L17" s="28"/>
      <c r="M17" s="28"/>
      <c r="N17" s="28"/>
      <c r="O17" s="28"/>
      <c r="P17" s="29">
        <f>'[15]Mem. de cálc.'!H74</f>
        <v>0</v>
      </c>
      <c r="Q17" s="29"/>
      <c r="R17" s="29"/>
      <c r="S17" s="93"/>
      <c r="T17" s="30">
        <f t="shared" si="18"/>
        <v>91.17</v>
      </c>
      <c r="U17" s="30">
        <f t="shared" si="19"/>
        <v>91.17</v>
      </c>
      <c r="V17" s="85">
        <f t="shared" si="20"/>
        <v>0</v>
      </c>
      <c r="W17" s="93"/>
      <c r="X17" s="93"/>
      <c r="Y17" s="30">
        <f t="shared" si="0"/>
        <v>91.17</v>
      </c>
      <c r="Z17" s="30">
        <f t="shared" si="21"/>
        <v>91.17</v>
      </c>
      <c r="AA17" s="85">
        <f t="shared" si="1"/>
        <v>0</v>
      </c>
      <c r="AB17" s="31">
        <v>16.28</v>
      </c>
      <c r="AC17" s="32">
        <f t="shared" si="2"/>
        <v>1484.25</v>
      </c>
      <c r="AD17" s="32">
        <f t="shared" si="3"/>
        <v>314.20400000000001</v>
      </c>
      <c r="AE17" s="32">
        <f t="shared" si="4"/>
        <v>1170.0436000000002</v>
      </c>
      <c r="AF17" s="32">
        <f t="shared" si="5"/>
        <v>0</v>
      </c>
      <c r="AG17" s="32">
        <f t="shared" si="6"/>
        <v>0</v>
      </c>
      <c r="AH17" s="32">
        <f t="shared" si="7"/>
        <v>0</v>
      </c>
      <c r="AI17" s="32">
        <f t="shared" si="8"/>
        <v>0</v>
      </c>
      <c r="AJ17" s="32">
        <f t="shared" si="9"/>
        <v>0</v>
      </c>
      <c r="AK17" s="32">
        <f t="shared" si="10"/>
        <v>0</v>
      </c>
      <c r="AL17" s="32">
        <f t="shared" si="11"/>
        <v>0</v>
      </c>
      <c r="AM17" s="32">
        <f t="shared" si="12"/>
        <v>0</v>
      </c>
      <c r="AN17" s="33">
        <f t="shared" si="13"/>
        <v>0</v>
      </c>
      <c r="AO17" s="33">
        <f t="shared" si="14"/>
        <v>0</v>
      </c>
      <c r="AP17" s="33">
        <f t="shared" si="15"/>
        <v>0</v>
      </c>
      <c r="AQ17" s="100">
        <f t="shared" si="16"/>
        <v>0</v>
      </c>
      <c r="AR17" s="32">
        <f>T17*AB17</f>
        <v>1484.2476000000001</v>
      </c>
      <c r="AS17" s="100">
        <f t="shared" si="22"/>
        <v>0</v>
      </c>
      <c r="AT17" s="32">
        <f t="shared" si="23"/>
        <v>1484.2476000000001</v>
      </c>
      <c r="AU17" s="106">
        <f t="shared" si="24"/>
        <v>1484.2476000000001</v>
      </c>
      <c r="AV17" s="83">
        <f t="shared" si="25"/>
        <v>0</v>
      </c>
      <c r="AW17" s="34">
        <f t="shared" si="17"/>
        <v>100</v>
      </c>
      <c r="AX17" s="35"/>
      <c r="AY17" s="35"/>
      <c r="AZ17" s="35"/>
      <c r="BA17" s="35"/>
      <c r="BB17" s="35"/>
      <c r="BC17" s="35"/>
    </row>
    <row r="18" spans="1:55" x14ac:dyDescent="0.25">
      <c r="A18" s="11"/>
      <c r="B18" s="36"/>
      <c r="C18" s="13" t="s">
        <v>68</v>
      </c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37"/>
      <c r="Q18" s="37"/>
      <c r="R18" s="37"/>
      <c r="S18" s="94"/>
      <c r="T18" s="39"/>
      <c r="U18" s="39"/>
      <c r="V18" s="39"/>
      <c r="W18" s="94"/>
      <c r="X18" s="94"/>
      <c r="Y18" s="39"/>
      <c r="Z18" s="39"/>
      <c r="AA18" s="39"/>
      <c r="AB18" s="39"/>
      <c r="AC18" s="40">
        <f t="shared" ref="AC18" si="26">SUM(AC12:AC17)</f>
        <v>4202.42</v>
      </c>
      <c r="AD18" s="41">
        <f>SUM(AD12:AD17)</f>
        <v>2614.2181</v>
      </c>
      <c r="AE18" s="41">
        <f t="shared" ref="AE18:AU18" si="27">SUM(AE12:AE17)</f>
        <v>1589.0886</v>
      </c>
      <c r="AF18" s="41">
        <f t="shared" si="27"/>
        <v>0</v>
      </c>
      <c r="AG18" s="41">
        <f t="shared" si="27"/>
        <v>0</v>
      </c>
      <c r="AH18" s="41">
        <f t="shared" si="27"/>
        <v>0</v>
      </c>
      <c r="AI18" s="41">
        <f t="shared" si="27"/>
        <v>0</v>
      </c>
      <c r="AJ18" s="41">
        <f t="shared" si="27"/>
        <v>0</v>
      </c>
      <c r="AK18" s="41">
        <f t="shared" si="27"/>
        <v>0</v>
      </c>
      <c r="AL18" s="41">
        <f t="shared" si="27"/>
        <v>0</v>
      </c>
      <c r="AM18" s="41">
        <f t="shared" si="27"/>
        <v>0</v>
      </c>
      <c r="AN18" s="41">
        <f t="shared" si="27"/>
        <v>0</v>
      </c>
      <c r="AO18" s="41">
        <f t="shared" si="27"/>
        <v>0</v>
      </c>
      <c r="AP18" s="41">
        <f t="shared" si="27"/>
        <v>0</v>
      </c>
      <c r="AQ18" s="101">
        <f t="shared" si="27"/>
        <v>0</v>
      </c>
      <c r="AR18" s="41">
        <f t="shared" si="27"/>
        <v>4202.4146999999994</v>
      </c>
      <c r="AS18" s="101">
        <f t="shared" si="27"/>
        <v>0</v>
      </c>
      <c r="AT18" s="41">
        <f t="shared" si="27"/>
        <v>4202.4146999999994</v>
      </c>
      <c r="AU18" s="41">
        <f t="shared" si="27"/>
        <v>4202.4146999999994</v>
      </c>
      <c r="AV18" s="83"/>
      <c r="AW18" s="34"/>
      <c r="AX18" s="110">
        <f>AU18+AV18</f>
        <v>4202.4146999999994</v>
      </c>
      <c r="AY18" s="110">
        <f>AC18</f>
        <v>4202.42</v>
      </c>
      <c r="AZ18" s="23"/>
      <c r="BA18" s="23"/>
      <c r="BB18" s="23"/>
      <c r="BC18" s="23"/>
    </row>
    <row r="19" spans="1:55" x14ac:dyDescent="0.25">
      <c r="A19" s="42"/>
      <c r="B19" s="42"/>
      <c r="C19" s="43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  <c r="Q19" s="46"/>
      <c r="R19" s="46"/>
      <c r="S19" s="93"/>
      <c r="T19" s="30"/>
      <c r="U19" s="30"/>
      <c r="V19" s="47"/>
      <c r="W19" s="47"/>
      <c r="X19" s="47"/>
      <c r="Y19" s="47"/>
      <c r="Z19" s="47"/>
      <c r="AA19" s="47"/>
      <c r="AB19" s="47"/>
      <c r="AC19" s="48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49"/>
      <c r="AO19" s="49"/>
      <c r="AP19" s="49"/>
      <c r="AQ19" s="100"/>
      <c r="AR19" s="32"/>
      <c r="AS19" s="199"/>
      <c r="AT19" s="199"/>
      <c r="AU19" s="106"/>
      <c r="AV19" s="83"/>
      <c r="AW19" s="34"/>
      <c r="AX19" s="35"/>
      <c r="AY19" s="35"/>
      <c r="AZ19" s="35"/>
      <c r="BA19" s="35"/>
      <c r="BB19" s="35"/>
      <c r="BC19" s="35"/>
    </row>
    <row r="20" spans="1:55" x14ac:dyDescent="0.25">
      <c r="A20" s="11"/>
      <c r="B20" s="11" t="s">
        <v>69</v>
      </c>
      <c r="C20" s="12" t="s">
        <v>70</v>
      </c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37"/>
      <c r="Q20" s="37"/>
      <c r="R20" s="37"/>
      <c r="S20" s="95"/>
      <c r="T20" s="39"/>
      <c r="U20" s="39"/>
      <c r="V20" s="39"/>
      <c r="W20" s="39"/>
      <c r="X20" s="39"/>
      <c r="Y20" s="39"/>
      <c r="Z20" s="39"/>
      <c r="AA20" s="39"/>
      <c r="AB20" s="39"/>
      <c r="AC20" s="50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51"/>
      <c r="AO20" s="51"/>
      <c r="AP20" s="51"/>
      <c r="AQ20" s="101"/>
      <c r="AR20" s="41"/>
      <c r="AS20" s="41"/>
      <c r="AT20" s="41"/>
      <c r="AU20" s="41"/>
      <c r="AV20" s="83"/>
      <c r="AW20" s="34"/>
      <c r="AX20" s="23"/>
      <c r="AY20" s="23"/>
      <c r="AZ20" s="23"/>
      <c r="BA20" s="23"/>
      <c r="BB20" s="23"/>
      <c r="BC20" s="23"/>
    </row>
    <row r="21" spans="1:55" x14ac:dyDescent="0.25">
      <c r="A21" s="24" t="s">
        <v>71</v>
      </c>
      <c r="B21" s="52" t="s">
        <v>72</v>
      </c>
      <c r="C21" s="26" t="s">
        <v>73</v>
      </c>
      <c r="D21" s="27" t="s">
        <v>58</v>
      </c>
      <c r="E21" s="28">
        <v>8</v>
      </c>
      <c r="F21" s="28">
        <v>8</v>
      </c>
      <c r="G21" s="28">
        <v>0</v>
      </c>
      <c r="H21" s="28">
        <v>0</v>
      </c>
      <c r="I21" s="28"/>
      <c r="J21" s="28"/>
      <c r="K21" s="28"/>
      <c r="L21" s="28"/>
      <c r="M21" s="28"/>
      <c r="N21" s="28"/>
      <c r="O21" s="28"/>
      <c r="P21" s="29">
        <f>'[15]Mem. de cálc.'!H83</f>
        <v>0</v>
      </c>
      <c r="Q21" s="29"/>
      <c r="R21" s="29"/>
      <c r="S21" s="93"/>
      <c r="T21" s="30">
        <f t="shared" si="18"/>
        <v>8</v>
      </c>
      <c r="U21" s="30">
        <f t="shared" si="19"/>
        <v>8</v>
      </c>
      <c r="V21" s="85">
        <f>E21-U21</f>
        <v>0</v>
      </c>
      <c r="W21" s="96"/>
      <c r="X21" s="96"/>
      <c r="Y21" s="276"/>
      <c r="Z21" s="85"/>
      <c r="AA21" s="85"/>
      <c r="AB21" s="31">
        <v>197.23</v>
      </c>
      <c r="AC21" s="32">
        <f t="shared" ref="AC21:AC29" si="28">TRUNC(ROUND(E21*AB21,2),2)</f>
        <v>1577.84</v>
      </c>
      <c r="AD21" s="32">
        <f t="shared" ref="AD21:AD29" si="29">F21*AB21</f>
        <v>1577.84</v>
      </c>
      <c r="AE21" s="32">
        <f t="shared" ref="AE21:AE29" si="30">G21*AB21</f>
        <v>0</v>
      </c>
      <c r="AF21" s="32">
        <f t="shared" ref="AF21:AF29" si="31">H21*AB21</f>
        <v>0</v>
      </c>
      <c r="AG21" s="32">
        <f t="shared" ref="AG21:AG29" si="32">I21*AB21</f>
        <v>0</v>
      </c>
      <c r="AH21" s="32">
        <f t="shared" ref="AH21:AH29" si="33">J21*AB21</f>
        <v>0</v>
      </c>
      <c r="AI21" s="32">
        <f t="shared" ref="AI21:AI29" si="34">K21*AB21</f>
        <v>0</v>
      </c>
      <c r="AJ21" s="32">
        <f t="shared" ref="AJ21:AJ29" si="35">L21*AB21</f>
        <v>0</v>
      </c>
      <c r="AK21" s="32">
        <f t="shared" ref="AK21:AK29" si="36">M21*AB21</f>
        <v>0</v>
      </c>
      <c r="AL21" s="32">
        <f t="shared" ref="AL21:AL29" si="37">N21*AB21</f>
        <v>0</v>
      </c>
      <c r="AM21" s="32">
        <f t="shared" ref="AM21:AM29" si="38">O21*AB21</f>
        <v>0</v>
      </c>
      <c r="AN21" s="33">
        <f t="shared" ref="AN21:AN29" si="39">TRUNC(ROUND(P21*AB21,2),2)</f>
        <v>0</v>
      </c>
      <c r="AO21" s="33">
        <f t="shared" ref="AO21:AO29" si="40">Q21*AB21</f>
        <v>0</v>
      </c>
      <c r="AP21" s="33">
        <f t="shared" ref="AP21:AP29" si="41">R21*AB21</f>
        <v>0</v>
      </c>
      <c r="AQ21" s="100">
        <f t="shared" ref="AQ21:AQ29" si="42">S21*AB21</f>
        <v>0</v>
      </c>
      <c r="AR21" s="82">
        <f>AC21</f>
        <v>1577.84</v>
      </c>
      <c r="AS21" s="100">
        <f t="shared" ref="AS21:AS29" si="43">X21*AB21</f>
        <v>0</v>
      </c>
      <c r="AT21" s="32">
        <f t="shared" ref="AT21:AT29" si="44">AR21+AS21</f>
        <v>1577.84</v>
      </c>
      <c r="AU21" s="106">
        <f t="shared" ref="AU21:AU28" si="45">AR21+AQ21</f>
        <v>1577.84</v>
      </c>
      <c r="AV21" s="83">
        <f t="shared" si="25"/>
        <v>0</v>
      </c>
      <c r="AW21" s="34">
        <f t="shared" ref="AW21:AW29" si="46">(U21*100)/E21</f>
        <v>100</v>
      </c>
      <c r="AX21" s="35"/>
      <c r="AY21" s="35"/>
      <c r="AZ21" s="35"/>
      <c r="BA21" s="35"/>
      <c r="BB21" s="35"/>
      <c r="BC21" s="35"/>
    </row>
    <row r="22" spans="1:55" ht="28.5" x14ac:dyDescent="0.25">
      <c r="A22" s="24" t="s">
        <v>74</v>
      </c>
      <c r="B22" s="52" t="s">
        <v>75</v>
      </c>
      <c r="C22" s="26" t="s">
        <v>76</v>
      </c>
      <c r="D22" s="27" t="s">
        <v>58</v>
      </c>
      <c r="E22" s="28">
        <v>1238</v>
      </c>
      <c r="F22" s="28">
        <v>154.75</v>
      </c>
      <c r="G22" s="28">
        <v>154.75</v>
      </c>
      <c r="H22" s="28">
        <v>154.75</v>
      </c>
      <c r="I22" s="28">
        <v>154.75</v>
      </c>
      <c r="J22" s="28">
        <v>154.75</v>
      </c>
      <c r="K22" s="28">
        <v>154.75</v>
      </c>
      <c r="L22" s="28">
        <v>154.75</v>
      </c>
      <c r="M22" s="28">
        <v>154.75</v>
      </c>
      <c r="N22" s="28"/>
      <c r="O22" s="28"/>
      <c r="P22" s="29"/>
      <c r="Q22" s="29"/>
      <c r="R22" s="29"/>
      <c r="S22" s="93"/>
      <c r="T22" s="30">
        <f t="shared" si="18"/>
        <v>1238</v>
      </c>
      <c r="U22" s="30">
        <f t="shared" si="19"/>
        <v>1238</v>
      </c>
      <c r="V22" s="85">
        <f t="shared" ref="V22:V29" si="47">E22-U22</f>
        <v>0</v>
      </c>
      <c r="W22" s="96"/>
      <c r="X22" s="96"/>
      <c r="Y22" s="30">
        <f t="shared" ref="Y22:Y29" si="48">W22+T22</f>
        <v>1238</v>
      </c>
      <c r="Z22" s="30">
        <f>ROUNDDOWN(Y22+W22,2)</f>
        <v>1238</v>
      </c>
      <c r="AA22" s="85">
        <f t="shared" ref="AA22:AA29" si="49">E22-Z22</f>
        <v>0</v>
      </c>
      <c r="AB22" s="31">
        <v>11.6</v>
      </c>
      <c r="AC22" s="32">
        <f t="shared" si="28"/>
        <v>14360.8</v>
      </c>
      <c r="AD22" s="32">
        <f t="shared" si="29"/>
        <v>1795.1</v>
      </c>
      <c r="AE22" s="32">
        <f t="shared" si="30"/>
        <v>1795.1</v>
      </c>
      <c r="AF22" s="32">
        <f t="shared" si="31"/>
        <v>1795.1</v>
      </c>
      <c r="AG22" s="32">
        <f t="shared" si="32"/>
        <v>1795.1</v>
      </c>
      <c r="AH22" s="32">
        <f t="shared" si="33"/>
        <v>1795.1</v>
      </c>
      <c r="AI22" s="32">
        <f t="shared" si="34"/>
        <v>1795.1</v>
      </c>
      <c r="AJ22" s="32">
        <f t="shared" si="35"/>
        <v>1795.1</v>
      </c>
      <c r="AK22" s="32">
        <f t="shared" si="36"/>
        <v>1795.1</v>
      </c>
      <c r="AL22" s="32">
        <f t="shared" si="37"/>
        <v>0</v>
      </c>
      <c r="AM22" s="32">
        <f t="shared" si="38"/>
        <v>0</v>
      </c>
      <c r="AN22" s="33">
        <f t="shared" si="39"/>
        <v>0</v>
      </c>
      <c r="AO22" s="33">
        <f t="shared" si="40"/>
        <v>0</v>
      </c>
      <c r="AP22" s="33">
        <f t="shared" si="41"/>
        <v>0</v>
      </c>
      <c r="AQ22" s="100">
        <f t="shared" si="42"/>
        <v>0</v>
      </c>
      <c r="AR22" s="32">
        <f t="shared" ref="AR22:AR29" si="50">T22*AB22</f>
        <v>14360.8</v>
      </c>
      <c r="AS22" s="100">
        <f t="shared" si="43"/>
        <v>0</v>
      </c>
      <c r="AT22" s="32">
        <f t="shared" si="44"/>
        <v>14360.8</v>
      </c>
      <c r="AU22" s="106">
        <f>AR22+AQ22</f>
        <v>14360.8</v>
      </c>
      <c r="AV22" s="83">
        <f t="shared" si="25"/>
        <v>0</v>
      </c>
      <c r="AW22" s="34">
        <f t="shared" si="46"/>
        <v>100</v>
      </c>
      <c r="AX22" s="35"/>
      <c r="AY22" s="35"/>
      <c r="AZ22" s="35"/>
      <c r="BA22" s="35"/>
      <c r="BB22" s="35"/>
      <c r="BC22" s="35"/>
    </row>
    <row r="23" spans="1:55" ht="42.75" x14ac:dyDescent="0.25">
      <c r="A23" s="24" t="s">
        <v>77</v>
      </c>
      <c r="B23" s="52" t="s">
        <v>78</v>
      </c>
      <c r="C23" s="26" t="s">
        <v>79</v>
      </c>
      <c r="D23" s="27" t="s">
        <v>80</v>
      </c>
      <c r="E23" s="28">
        <v>96.2</v>
      </c>
      <c r="F23" s="28">
        <v>96.2</v>
      </c>
      <c r="G23" s="28">
        <v>0</v>
      </c>
      <c r="H23" s="28">
        <v>0</v>
      </c>
      <c r="I23" s="28"/>
      <c r="J23" s="28"/>
      <c r="K23" s="28"/>
      <c r="L23" s="28"/>
      <c r="M23" s="28"/>
      <c r="N23" s="28"/>
      <c r="O23" s="28"/>
      <c r="P23" s="29">
        <f>'[15]Mem. de cálc.'!H124</f>
        <v>0</v>
      </c>
      <c r="Q23" s="29"/>
      <c r="R23" s="29"/>
      <c r="S23" s="93"/>
      <c r="T23" s="30">
        <f t="shared" si="18"/>
        <v>96.2</v>
      </c>
      <c r="U23" s="30">
        <f t="shared" si="19"/>
        <v>96.2</v>
      </c>
      <c r="V23" s="85">
        <f t="shared" si="47"/>
        <v>0</v>
      </c>
      <c r="W23" s="96"/>
      <c r="X23" s="96"/>
      <c r="Y23" s="30">
        <f t="shared" si="48"/>
        <v>96.2</v>
      </c>
      <c r="Z23" s="30">
        <f t="shared" ref="Z23:Z27" si="51">Y23+W23</f>
        <v>96.2</v>
      </c>
      <c r="AA23" s="85">
        <f t="shared" si="49"/>
        <v>0</v>
      </c>
      <c r="AB23" s="31">
        <v>174.82</v>
      </c>
      <c r="AC23" s="32">
        <f t="shared" si="28"/>
        <v>16817.68</v>
      </c>
      <c r="AD23" s="32">
        <f t="shared" si="29"/>
        <v>16817.684000000001</v>
      </c>
      <c r="AE23" s="32">
        <f t="shared" si="30"/>
        <v>0</v>
      </c>
      <c r="AF23" s="32">
        <f t="shared" si="31"/>
        <v>0</v>
      </c>
      <c r="AG23" s="32">
        <f t="shared" si="32"/>
        <v>0</v>
      </c>
      <c r="AH23" s="32">
        <f t="shared" si="33"/>
        <v>0</v>
      </c>
      <c r="AI23" s="32">
        <f t="shared" si="34"/>
        <v>0</v>
      </c>
      <c r="AJ23" s="32">
        <f t="shared" si="35"/>
        <v>0</v>
      </c>
      <c r="AK23" s="32">
        <f t="shared" si="36"/>
        <v>0</v>
      </c>
      <c r="AL23" s="32">
        <f t="shared" si="37"/>
        <v>0</v>
      </c>
      <c r="AM23" s="32">
        <f t="shared" si="38"/>
        <v>0</v>
      </c>
      <c r="AN23" s="33">
        <f t="shared" si="39"/>
        <v>0</v>
      </c>
      <c r="AO23" s="33">
        <f t="shared" si="40"/>
        <v>0</v>
      </c>
      <c r="AP23" s="33">
        <f t="shared" si="41"/>
        <v>0</v>
      </c>
      <c r="AQ23" s="100">
        <f t="shared" si="42"/>
        <v>0</v>
      </c>
      <c r="AR23" s="32">
        <f t="shared" si="50"/>
        <v>16817.684000000001</v>
      </c>
      <c r="AS23" s="100">
        <f t="shared" si="43"/>
        <v>0</v>
      </c>
      <c r="AT23" s="32">
        <f t="shared" si="44"/>
        <v>16817.684000000001</v>
      </c>
      <c r="AU23" s="106">
        <f t="shared" si="45"/>
        <v>16817.684000000001</v>
      </c>
      <c r="AV23" s="83">
        <f t="shared" si="25"/>
        <v>0</v>
      </c>
      <c r="AW23" s="34">
        <f t="shared" si="46"/>
        <v>100</v>
      </c>
      <c r="AX23" s="35"/>
      <c r="AY23" s="35"/>
      <c r="AZ23" s="35"/>
      <c r="BA23" s="35"/>
      <c r="BB23" s="35"/>
      <c r="BC23" s="35"/>
    </row>
    <row r="24" spans="1:55" ht="42.75" x14ac:dyDescent="0.25">
      <c r="A24" s="24" t="s">
        <v>81</v>
      </c>
      <c r="B24" s="52" t="s">
        <v>82</v>
      </c>
      <c r="C24" s="26" t="s">
        <v>83</v>
      </c>
      <c r="D24" s="27" t="s">
        <v>58</v>
      </c>
      <c r="E24" s="28">
        <v>10.9</v>
      </c>
      <c r="F24" s="28">
        <v>10.9</v>
      </c>
      <c r="G24" s="28">
        <v>0</v>
      </c>
      <c r="H24" s="28">
        <v>0</v>
      </c>
      <c r="I24" s="28"/>
      <c r="J24" s="28"/>
      <c r="K24" s="28"/>
      <c r="L24" s="28"/>
      <c r="M24" s="28"/>
      <c r="N24" s="28"/>
      <c r="O24" s="28"/>
      <c r="P24" s="29">
        <f>'[15]Mem. de cálc.'!H133</f>
        <v>0</v>
      </c>
      <c r="Q24" s="29"/>
      <c r="R24" s="29"/>
      <c r="S24" s="93"/>
      <c r="T24" s="30">
        <f t="shared" si="18"/>
        <v>10.9</v>
      </c>
      <c r="U24" s="30">
        <f t="shared" si="19"/>
        <v>10.9</v>
      </c>
      <c r="V24" s="85">
        <f t="shared" si="47"/>
        <v>0</v>
      </c>
      <c r="W24" s="96"/>
      <c r="X24" s="96"/>
      <c r="Y24" s="30">
        <f t="shared" si="48"/>
        <v>10.9</v>
      </c>
      <c r="Z24" s="30">
        <f t="shared" si="51"/>
        <v>10.9</v>
      </c>
      <c r="AA24" s="85">
        <f t="shared" si="49"/>
        <v>0</v>
      </c>
      <c r="AB24" s="31">
        <v>420.22</v>
      </c>
      <c r="AC24" s="32">
        <f t="shared" si="28"/>
        <v>4580.3999999999996</v>
      </c>
      <c r="AD24" s="32">
        <f t="shared" si="29"/>
        <v>4580.3980000000001</v>
      </c>
      <c r="AE24" s="32">
        <f t="shared" si="30"/>
        <v>0</v>
      </c>
      <c r="AF24" s="32">
        <f t="shared" si="31"/>
        <v>0</v>
      </c>
      <c r="AG24" s="32">
        <f t="shared" si="32"/>
        <v>0</v>
      </c>
      <c r="AH24" s="32">
        <f t="shared" si="33"/>
        <v>0</v>
      </c>
      <c r="AI24" s="32">
        <f t="shared" si="34"/>
        <v>0</v>
      </c>
      <c r="AJ24" s="32">
        <f t="shared" si="35"/>
        <v>0</v>
      </c>
      <c r="AK24" s="32">
        <f t="shared" si="36"/>
        <v>0</v>
      </c>
      <c r="AL24" s="32">
        <f t="shared" si="37"/>
        <v>0</v>
      </c>
      <c r="AM24" s="32">
        <f t="shared" si="38"/>
        <v>0</v>
      </c>
      <c r="AN24" s="33">
        <f t="shared" si="39"/>
        <v>0</v>
      </c>
      <c r="AO24" s="33">
        <f t="shared" si="40"/>
        <v>0</v>
      </c>
      <c r="AP24" s="33">
        <f t="shared" si="41"/>
        <v>0</v>
      </c>
      <c r="AQ24" s="100">
        <f t="shared" si="42"/>
        <v>0</v>
      </c>
      <c r="AR24" s="32">
        <f t="shared" si="50"/>
        <v>4580.3980000000001</v>
      </c>
      <c r="AS24" s="100">
        <f t="shared" si="43"/>
        <v>0</v>
      </c>
      <c r="AT24" s="32">
        <f t="shared" si="44"/>
        <v>4580.3980000000001</v>
      </c>
      <c r="AU24" s="106">
        <f t="shared" si="45"/>
        <v>4580.3980000000001</v>
      </c>
      <c r="AV24" s="83">
        <f t="shared" si="25"/>
        <v>0</v>
      </c>
      <c r="AW24" s="34">
        <f t="shared" si="46"/>
        <v>100</v>
      </c>
      <c r="AX24" s="35"/>
      <c r="AY24" s="35"/>
      <c r="AZ24" s="35"/>
      <c r="BA24" s="35"/>
      <c r="BB24" s="35"/>
      <c r="BC24" s="35"/>
    </row>
    <row r="25" spans="1:55" ht="42.75" x14ac:dyDescent="0.25">
      <c r="A25" s="24" t="s">
        <v>84</v>
      </c>
      <c r="B25" s="52" t="s">
        <v>85</v>
      </c>
      <c r="C25" s="26" t="s">
        <v>86</v>
      </c>
      <c r="D25" s="27" t="s">
        <v>58</v>
      </c>
      <c r="E25" s="28">
        <v>10.9</v>
      </c>
      <c r="F25" s="28">
        <v>10.9</v>
      </c>
      <c r="G25" s="28">
        <v>0</v>
      </c>
      <c r="H25" s="28">
        <v>0</v>
      </c>
      <c r="I25" s="28"/>
      <c r="J25" s="28"/>
      <c r="K25" s="28"/>
      <c r="L25" s="28"/>
      <c r="M25" s="28"/>
      <c r="N25" s="28"/>
      <c r="O25" s="28"/>
      <c r="P25" s="29">
        <f>'[15]Mem. de cálc.'!H142</f>
        <v>0</v>
      </c>
      <c r="Q25" s="29"/>
      <c r="R25" s="29"/>
      <c r="S25" s="93"/>
      <c r="T25" s="30">
        <f t="shared" si="18"/>
        <v>10.9</v>
      </c>
      <c r="U25" s="30">
        <f t="shared" si="19"/>
        <v>10.9</v>
      </c>
      <c r="V25" s="85">
        <f t="shared" si="47"/>
        <v>0</v>
      </c>
      <c r="W25" s="96"/>
      <c r="X25" s="96"/>
      <c r="Y25" s="30">
        <f t="shared" si="48"/>
        <v>10.9</v>
      </c>
      <c r="Z25" s="30">
        <f t="shared" si="51"/>
        <v>10.9</v>
      </c>
      <c r="AA25" s="85">
        <f t="shared" si="49"/>
        <v>0</v>
      </c>
      <c r="AB25" s="31">
        <v>364.32</v>
      </c>
      <c r="AC25" s="32">
        <f t="shared" si="28"/>
        <v>3971.09</v>
      </c>
      <c r="AD25" s="32">
        <f t="shared" si="29"/>
        <v>3971.0880000000002</v>
      </c>
      <c r="AE25" s="32">
        <f t="shared" si="30"/>
        <v>0</v>
      </c>
      <c r="AF25" s="32">
        <f t="shared" si="31"/>
        <v>0</v>
      </c>
      <c r="AG25" s="32">
        <f t="shared" si="32"/>
        <v>0</v>
      </c>
      <c r="AH25" s="32">
        <f t="shared" si="33"/>
        <v>0</v>
      </c>
      <c r="AI25" s="32">
        <f t="shared" si="34"/>
        <v>0</v>
      </c>
      <c r="AJ25" s="32">
        <f t="shared" si="35"/>
        <v>0</v>
      </c>
      <c r="AK25" s="32">
        <f t="shared" si="36"/>
        <v>0</v>
      </c>
      <c r="AL25" s="32">
        <f t="shared" si="37"/>
        <v>0</v>
      </c>
      <c r="AM25" s="32">
        <f t="shared" si="38"/>
        <v>0</v>
      </c>
      <c r="AN25" s="33">
        <f t="shared" si="39"/>
        <v>0</v>
      </c>
      <c r="AO25" s="33">
        <f t="shared" si="40"/>
        <v>0</v>
      </c>
      <c r="AP25" s="33">
        <f t="shared" si="41"/>
        <v>0</v>
      </c>
      <c r="AQ25" s="100">
        <f t="shared" si="42"/>
        <v>0</v>
      </c>
      <c r="AR25" s="32">
        <f t="shared" si="50"/>
        <v>3971.0880000000002</v>
      </c>
      <c r="AS25" s="100">
        <f t="shared" si="43"/>
        <v>0</v>
      </c>
      <c r="AT25" s="32">
        <f t="shared" si="44"/>
        <v>3971.0880000000002</v>
      </c>
      <c r="AU25" s="106">
        <f t="shared" si="45"/>
        <v>3971.0880000000002</v>
      </c>
      <c r="AV25" s="83">
        <f t="shared" si="25"/>
        <v>0</v>
      </c>
      <c r="AW25" s="34">
        <f t="shared" si="46"/>
        <v>100</v>
      </c>
      <c r="AX25" s="35"/>
      <c r="AY25" s="35"/>
      <c r="AZ25" s="35"/>
      <c r="BA25" s="35"/>
      <c r="BB25" s="35"/>
      <c r="BC25" s="35"/>
    </row>
    <row r="26" spans="1:55" ht="42.75" x14ac:dyDescent="0.25">
      <c r="A26" s="24" t="s">
        <v>87</v>
      </c>
      <c r="B26" s="52" t="s">
        <v>88</v>
      </c>
      <c r="C26" s="26" t="s">
        <v>89</v>
      </c>
      <c r="D26" s="27" t="s">
        <v>58</v>
      </c>
      <c r="E26" s="28">
        <v>18.149999999999999</v>
      </c>
      <c r="F26" s="28">
        <v>18.149999999999999</v>
      </c>
      <c r="G26" s="28">
        <v>0</v>
      </c>
      <c r="H26" s="28">
        <v>0</v>
      </c>
      <c r="I26" s="28"/>
      <c r="J26" s="28"/>
      <c r="K26" s="28"/>
      <c r="L26" s="28"/>
      <c r="M26" s="28"/>
      <c r="N26" s="28"/>
      <c r="O26" s="28"/>
      <c r="P26" s="29">
        <f>'[15]Mem. de cálc.'!H151</f>
        <v>0</v>
      </c>
      <c r="Q26" s="29"/>
      <c r="R26" s="29"/>
      <c r="S26" s="93"/>
      <c r="T26" s="30">
        <f t="shared" si="18"/>
        <v>18.149999999999999</v>
      </c>
      <c r="U26" s="30">
        <f t="shared" si="19"/>
        <v>18.149999999999999</v>
      </c>
      <c r="V26" s="85">
        <f t="shared" si="47"/>
        <v>0</v>
      </c>
      <c r="W26" s="96"/>
      <c r="X26" s="96"/>
      <c r="Y26" s="30">
        <f t="shared" si="48"/>
        <v>18.149999999999999</v>
      </c>
      <c r="Z26" s="30">
        <f t="shared" si="51"/>
        <v>18.149999999999999</v>
      </c>
      <c r="AA26" s="85">
        <f t="shared" si="49"/>
        <v>0</v>
      </c>
      <c r="AB26" s="31">
        <v>334.5</v>
      </c>
      <c r="AC26" s="32">
        <f t="shared" si="28"/>
        <v>6071.18</v>
      </c>
      <c r="AD26" s="32">
        <f t="shared" si="29"/>
        <v>6071.1749999999993</v>
      </c>
      <c r="AE26" s="32">
        <f t="shared" si="30"/>
        <v>0</v>
      </c>
      <c r="AF26" s="32">
        <f t="shared" si="31"/>
        <v>0</v>
      </c>
      <c r="AG26" s="32">
        <f t="shared" si="32"/>
        <v>0</v>
      </c>
      <c r="AH26" s="32">
        <f t="shared" si="33"/>
        <v>0</v>
      </c>
      <c r="AI26" s="32">
        <f t="shared" si="34"/>
        <v>0</v>
      </c>
      <c r="AJ26" s="32">
        <f t="shared" si="35"/>
        <v>0</v>
      </c>
      <c r="AK26" s="32">
        <f t="shared" si="36"/>
        <v>0</v>
      </c>
      <c r="AL26" s="32">
        <f t="shared" si="37"/>
        <v>0</v>
      </c>
      <c r="AM26" s="32">
        <f t="shared" si="38"/>
        <v>0</v>
      </c>
      <c r="AN26" s="33">
        <f t="shared" si="39"/>
        <v>0</v>
      </c>
      <c r="AO26" s="33">
        <f t="shared" si="40"/>
        <v>0</v>
      </c>
      <c r="AP26" s="33">
        <f t="shared" si="41"/>
        <v>0</v>
      </c>
      <c r="AQ26" s="100">
        <f t="shared" si="42"/>
        <v>0</v>
      </c>
      <c r="AR26" s="32">
        <f t="shared" si="50"/>
        <v>6071.1749999999993</v>
      </c>
      <c r="AS26" s="100">
        <f t="shared" si="43"/>
        <v>0</v>
      </c>
      <c r="AT26" s="32">
        <f t="shared" si="44"/>
        <v>6071.1749999999993</v>
      </c>
      <c r="AU26" s="106">
        <f t="shared" si="45"/>
        <v>6071.1749999999993</v>
      </c>
      <c r="AV26" s="83">
        <f t="shared" si="25"/>
        <v>0</v>
      </c>
      <c r="AW26" s="34">
        <f t="shared" si="46"/>
        <v>100</v>
      </c>
      <c r="AX26" s="35"/>
      <c r="AY26" s="35"/>
      <c r="AZ26" s="35"/>
      <c r="BA26" s="35"/>
      <c r="BB26" s="35"/>
      <c r="BC26" s="35"/>
    </row>
    <row r="27" spans="1:55" ht="42.75" x14ac:dyDescent="0.25">
      <c r="A27" s="24" t="s">
        <v>90</v>
      </c>
      <c r="B27" s="52" t="s">
        <v>91</v>
      </c>
      <c r="C27" s="26" t="s">
        <v>92</v>
      </c>
      <c r="D27" s="27" t="s">
        <v>93</v>
      </c>
      <c r="E27" s="28">
        <v>1</v>
      </c>
      <c r="F27" s="28"/>
      <c r="G27" s="28">
        <v>1</v>
      </c>
      <c r="H27" s="28">
        <v>0</v>
      </c>
      <c r="I27" s="28"/>
      <c r="J27" s="28"/>
      <c r="K27" s="28"/>
      <c r="L27" s="28"/>
      <c r="M27" s="28"/>
      <c r="N27" s="28"/>
      <c r="O27" s="28"/>
      <c r="P27" s="29"/>
      <c r="Q27" s="29"/>
      <c r="R27" s="29"/>
      <c r="S27" s="93"/>
      <c r="T27" s="30">
        <f t="shared" si="18"/>
        <v>1</v>
      </c>
      <c r="U27" s="30">
        <f t="shared" si="19"/>
        <v>1</v>
      </c>
      <c r="V27" s="85">
        <f t="shared" si="47"/>
        <v>0</v>
      </c>
      <c r="W27" s="96"/>
      <c r="X27" s="96"/>
      <c r="Y27" s="30">
        <f t="shared" si="48"/>
        <v>1</v>
      </c>
      <c r="Z27" s="30">
        <f t="shared" si="51"/>
        <v>1</v>
      </c>
      <c r="AA27" s="85">
        <f t="shared" si="49"/>
        <v>0</v>
      </c>
      <c r="AB27" s="31">
        <v>11523.93</v>
      </c>
      <c r="AC27" s="32">
        <f t="shared" si="28"/>
        <v>11523.93</v>
      </c>
      <c r="AD27" s="32">
        <f t="shared" si="29"/>
        <v>0</v>
      </c>
      <c r="AE27" s="32">
        <f t="shared" si="30"/>
        <v>11523.93</v>
      </c>
      <c r="AF27" s="32">
        <f t="shared" si="31"/>
        <v>0</v>
      </c>
      <c r="AG27" s="32">
        <f t="shared" si="32"/>
        <v>0</v>
      </c>
      <c r="AH27" s="32">
        <f t="shared" si="33"/>
        <v>0</v>
      </c>
      <c r="AI27" s="32">
        <f t="shared" si="34"/>
        <v>0</v>
      </c>
      <c r="AJ27" s="32">
        <f t="shared" si="35"/>
        <v>0</v>
      </c>
      <c r="AK27" s="32">
        <f t="shared" si="36"/>
        <v>0</v>
      </c>
      <c r="AL27" s="32">
        <f t="shared" si="37"/>
        <v>0</v>
      </c>
      <c r="AM27" s="32">
        <f t="shared" si="38"/>
        <v>0</v>
      </c>
      <c r="AN27" s="33">
        <f t="shared" si="39"/>
        <v>0</v>
      </c>
      <c r="AO27" s="33">
        <f t="shared" si="40"/>
        <v>0</v>
      </c>
      <c r="AP27" s="33">
        <f t="shared" si="41"/>
        <v>0</v>
      </c>
      <c r="AQ27" s="100">
        <f t="shared" si="42"/>
        <v>0</v>
      </c>
      <c r="AR27" s="32">
        <f t="shared" si="50"/>
        <v>11523.93</v>
      </c>
      <c r="AS27" s="100">
        <f t="shared" si="43"/>
        <v>0</v>
      </c>
      <c r="AT27" s="32">
        <f t="shared" si="44"/>
        <v>11523.93</v>
      </c>
      <c r="AU27" s="106">
        <f t="shared" si="45"/>
        <v>11523.93</v>
      </c>
      <c r="AV27" s="83">
        <f t="shared" si="25"/>
        <v>0</v>
      </c>
      <c r="AW27" s="34">
        <f t="shared" si="46"/>
        <v>100</v>
      </c>
      <c r="AX27" s="35"/>
      <c r="AY27" s="35"/>
      <c r="AZ27" s="35"/>
      <c r="BA27" s="35"/>
      <c r="BB27" s="35"/>
      <c r="BC27" s="35"/>
    </row>
    <row r="28" spans="1:55" ht="42.75" x14ac:dyDescent="0.25">
      <c r="A28" s="24" t="s">
        <v>94</v>
      </c>
      <c r="B28" s="52" t="s">
        <v>95</v>
      </c>
      <c r="C28" s="26" t="s">
        <v>96</v>
      </c>
      <c r="D28" s="27" t="s">
        <v>58</v>
      </c>
      <c r="E28" s="28">
        <v>12</v>
      </c>
      <c r="F28" s="28">
        <v>12</v>
      </c>
      <c r="G28" s="28">
        <v>0</v>
      </c>
      <c r="H28" s="28">
        <v>0</v>
      </c>
      <c r="I28" s="28"/>
      <c r="J28" s="28"/>
      <c r="K28" s="28"/>
      <c r="L28" s="28"/>
      <c r="M28" s="28"/>
      <c r="N28" s="28"/>
      <c r="O28" s="28"/>
      <c r="P28" s="29">
        <f>'[15]Mem. de cálc.'!H169</f>
        <v>0</v>
      </c>
      <c r="Q28" s="29"/>
      <c r="R28" s="29"/>
      <c r="S28" s="93"/>
      <c r="T28" s="30">
        <f t="shared" si="18"/>
        <v>12</v>
      </c>
      <c r="U28" s="30">
        <f t="shared" si="19"/>
        <v>12</v>
      </c>
      <c r="V28" s="85">
        <f t="shared" si="47"/>
        <v>0</v>
      </c>
      <c r="W28" s="96"/>
      <c r="X28" s="96"/>
      <c r="Y28" s="30">
        <f t="shared" si="48"/>
        <v>12</v>
      </c>
      <c r="Z28" s="30">
        <f t="shared" ref="Z28:Z29" si="52">Y28+W28</f>
        <v>12</v>
      </c>
      <c r="AA28" s="85">
        <f t="shared" si="49"/>
        <v>0</v>
      </c>
      <c r="AB28" s="31">
        <v>111.5</v>
      </c>
      <c r="AC28" s="32">
        <f t="shared" si="28"/>
        <v>1338</v>
      </c>
      <c r="AD28" s="32">
        <f t="shared" si="29"/>
        <v>1338</v>
      </c>
      <c r="AE28" s="32">
        <f t="shared" si="30"/>
        <v>0</v>
      </c>
      <c r="AF28" s="32">
        <f t="shared" si="31"/>
        <v>0</v>
      </c>
      <c r="AG28" s="32">
        <f t="shared" si="32"/>
        <v>0</v>
      </c>
      <c r="AH28" s="32">
        <f t="shared" si="33"/>
        <v>0</v>
      </c>
      <c r="AI28" s="32">
        <f t="shared" si="34"/>
        <v>0</v>
      </c>
      <c r="AJ28" s="32">
        <f t="shared" si="35"/>
        <v>0</v>
      </c>
      <c r="AK28" s="32">
        <f t="shared" si="36"/>
        <v>0</v>
      </c>
      <c r="AL28" s="32">
        <f t="shared" si="37"/>
        <v>0</v>
      </c>
      <c r="AM28" s="32">
        <f t="shared" si="38"/>
        <v>0</v>
      </c>
      <c r="AN28" s="33">
        <f t="shared" si="39"/>
        <v>0</v>
      </c>
      <c r="AO28" s="33">
        <f t="shared" si="40"/>
        <v>0</v>
      </c>
      <c r="AP28" s="33">
        <f t="shared" si="41"/>
        <v>0</v>
      </c>
      <c r="AQ28" s="100">
        <f t="shared" si="42"/>
        <v>0</v>
      </c>
      <c r="AR28" s="32">
        <f t="shared" si="50"/>
        <v>1338</v>
      </c>
      <c r="AS28" s="100">
        <f t="shared" si="43"/>
        <v>0</v>
      </c>
      <c r="AT28" s="32">
        <f t="shared" si="44"/>
        <v>1338</v>
      </c>
      <c r="AU28" s="106">
        <f t="shared" si="45"/>
        <v>1338</v>
      </c>
      <c r="AV28" s="83">
        <f t="shared" si="25"/>
        <v>0</v>
      </c>
      <c r="AW28" s="34">
        <f t="shared" si="46"/>
        <v>100</v>
      </c>
      <c r="AX28" s="35"/>
      <c r="AY28" s="35"/>
      <c r="AZ28" s="35"/>
      <c r="BA28" s="35"/>
      <c r="BB28" s="35"/>
      <c r="BC28" s="35"/>
    </row>
    <row r="29" spans="1:55" ht="42.75" x14ac:dyDescent="0.25">
      <c r="A29" s="24" t="s">
        <v>97</v>
      </c>
      <c r="B29" s="52" t="s">
        <v>98</v>
      </c>
      <c r="C29" s="26" t="s">
        <v>99</v>
      </c>
      <c r="D29" s="27" t="s">
        <v>58</v>
      </c>
      <c r="E29" s="28">
        <v>6</v>
      </c>
      <c r="F29" s="28">
        <v>6</v>
      </c>
      <c r="G29" s="28">
        <v>0</v>
      </c>
      <c r="H29" s="28">
        <v>0</v>
      </c>
      <c r="I29" s="28"/>
      <c r="J29" s="28"/>
      <c r="K29" s="28"/>
      <c r="L29" s="28"/>
      <c r="M29" s="28"/>
      <c r="N29" s="28"/>
      <c r="O29" s="28"/>
      <c r="P29" s="29">
        <f>'[15]Mem. de cálc.'!H178</f>
        <v>0</v>
      </c>
      <c r="Q29" s="29"/>
      <c r="R29" s="29"/>
      <c r="S29" s="93"/>
      <c r="T29" s="30">
        <f t="shared" si="18"/>
        <v>6</v>
      </c>
      <c r="U29" s="30">
        <f t="shared" si="19"/>
        <v>6</v>
      </c>
      <c r="V29" s="85">
        <f t="shared" si="47"/>
        <v>0</v>
      </c>
      <c r="W29" s="96"/>
      <c r="X29" s="96"/>
      <c r="Y29" s="30">
        <f t="shared" si="48"/>
        <v>6</v>
      </c>
      <c r="Z29" s="30">
        <f t="shared" si="52"/>
        <v>6</v>
      </c>
      <c r="AA29" s="85">
        <f t="shared" si="49"/>
        <v>0</v>
      </c>
      <c r="AB29" s="31">
        <v>154.63</v>
      </c>
      <c r="AC29" s="32">
        <f t="shared" si="28"/>
        <v>927.78</v>
      </c>
      <c r="AD29" s="32">
        <f t="shared" si="29"/>
        <v>927.78</v>
      </c>
      <c r="AE29" s="32">
        <f t="shared" si="30"/>
        <v>0</v>
      </c>
      <c r="AF29" s="32">
        <f t="shared" si="31"/>
        <v>0</v>
      </c>
      <c r="AG29" s="32">
        <f t="shared" si="32"/>
        <v>0</v>
      </c>
      <c r="AH29" s="32">
        <f t="shared" si="33"/>
        <v>0</v>
      </c>
      <c r="AI29" s="32">
        <f t="shared" si="34"/>
        <v>0</v>
      </c>
      <c r="AJ29" s="32">
        <f t="shared" si="35"/>
        <v>0</v>
      </c>
      <c r="AK29" s="32">
        <f t="shared" si="36"/>
        <v>0</v>
      </c>
      <c r="AL29" s="32">
        <f t="shared" si="37"/>
        <v>0</v>
      </c>
      <c r="AM29" s="32">
        <f t="shared" si="38"/>
        <v>0</v>
      </c>
      <c r="AN29" s="33">
        <f t="shared" si="39"/>
        <v>0</v>
      </c>
      <c r="AO29" s="33">
        <f t="shared" si="40"/>
        <v>0</v>
      </c>
      <c r="AP29" s="33">
        <f t="shared" si="41"/>
        <v>0</v>
      </c>
      <c r="AQ29" s="100">
        <f t="shared" si="42"/>
        <v>0</v>
      </c>
      <c r="AR29" s="32">
        <f t="shared" si="50"/>
        <v>927.78</v>
      </c>
      <c r="AS29" s="100">
        <f t="shared" si="43"/>
        <v>0</v>
      </c>
      <c r="AT29" s="32">
        <f t="shared" si="44"/>
        <v>927.78</v>
      </c>
      <c r="AU29" s="106">
        <f>AR29+AQ29</f>
        <v>927.78</v>
      </c>
      <c r="AV29" s="83">
        <f t="shared" si="25"/>
        <v>0</v>
      </c>
      <c r="AW29" s="34">
        <f t="shared" si="46"/>
        <v>100</v>
      </c>
      <c r="AX29" s="35"/>
      <c r="AY29" s="35"/>
      <c r="AZ29" s="35"/>
      <c r="BA29" s="35"/>
      <c r="BB29" s="35"/>
      <c r="BC29" s="35"/>
    </row>
    <row r="30" spans="1:55" x14ac:dyDescent="0.25">
      <c r="A30" s="11"/>
      <c r="B30" s="36"/>
      <c r="C30" s="13" t="s">
        <v>100</v>
      </c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37"/>
      <c r="Q30" s="37"/>
      <c r="R30" s="37"/>
      <c r="S30" s="95"/>
      <c r="T30" s="39"/>
      <c r="U30" s="39"/>
      <c r="V30" s="39"/>
      <c r="W30" s="39"/>
      <c r="X30" s="39"/>
      <c r="Y30" s="39"/>
      <c r="Z30" s="39"/>
      <c r="AA30" s="39"/>
      <c r="AB30" s="39"/>
      <c r="AC30" s="40">
        <f t="shared" ref="AC30" si="53">SUM(AC21:AC29)</f>
        <v>61168.7</v>
      </c>
      <c r="AD30" s="41">
        <f>SUM(AD21:AD29)</f>
        <v>37079.065000000002</v>
      </c>
      <c r="AE30" s="41">
        <f t="shared" ref="AE30:AT30" si="54">SUM(AE21:AE29)</f>
        <v>13319.03</v>
      </c>
      <c r="AF30" s="41">
        <f t="shared" si="54"/>
        <v>1795.1</v>
      </c>
      <c r="AG30" s="41">
        <f t="shared" si="54"/>
        <v>1795.1</v>
      </c>
      <c r="AH30" s="41">
        <f t="shared" si="54"/>
        <v>1795.1</v>
      </c>
      <c r="AI30" s="41">
        <f t="shared" si="54"/>
        <v>1795.1</v>
      </c>
      <c r="AJ30" s="41">
        <f t="shared" si="54"/>
        <v>1795.1</v>
      </c>
      <c r="AK30" s="41">
        <f t="shared" si="54"/>
        <v>1795.1</v>
      </c>
      <c r="AL30" s="41">
        <f t="shared" si="54"/>
        <v>0</v>
      </c>
      <c r="AM30" s="41">
        <f t="shared" si="54"/>
        <v>0</v>
      </c>
      <c r="AN30" s="41">
        <f t="shared" si="54"/>
        <v>0</v>
      </c>
      <c r="AO30" s="41">
        <f t="shared" si="54"/>
        <v>0</v>
      </c>
      <c r="AP30" s="41">
        <f t="shared" si="54"/>
        <v>0</v>
      </c>
      <c r="AQ30" s="101">
        <f t="shared" si="54"/>
        <v>0</v>
      </c>
      <c r="AR30" s="41">
        <f t="shared" si="54"/>
        <v>61168.695</v>
      </c>
      <c r="AS30" s="200"/>
      <c r="AT30" s="41">
        <f t="shared" si="54"/>
        <v>61168.695</v>
      </c>
      <c r="AU30" s="106">
        <f>SUBTOTAL(9,AU21:AU29)</f>
        <v>61168.695</v>
      </c>
      <c r="AV30" s="83"/>
      <c r="AW30" s="34"/>
      <c r="AX30" s="110">
        <f>AU30+AV30</f>
        <v>61168.695</v>
      </c>
      <c r="AY30" s="110">
        <f>AC30</f>
        <v>61168.7</v>
      </c>
      <c r="AZ30" s="23"/>
      <c r="BA30" s="23"/>
      <c r="BB30" s="23"/>
      <c r="BC30" s="23"/>
    </row>
    <row r="31" spans="1:55" x14ac:dyDescent="0.25">
      <c r="A31" s="24"/>
      <c r="B31" s="52"/>
      <c r="C31" s="26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9"/>
      <c r="Q31" s="29"/>
      <c r="R31" s="29"/>
      <c r="S31" s="93"/>
      <c r="T31" s="30">
        <f t="shared" si="18"/>
        <v>0</v>
      </c>
      <c r="U31" s="30">
        <f t="shared" si="19"/>
        <v>0</v>
      </c>
      <c r="V31" s="85"/>
      <c r="W31" s="96"/>
      <c r="X31" s="96"/>
      <c r="Y31" s="30">
        <f>W31+T31</f>
        <v>0</v>
      </c>
      <c r="Z31" s="30">
        <f t="shared" ref="Z31" si="55">Y31+W31</f>
        <v>0</v>
      </c>
      <c r="AA31" s="85"/>
      <c r="AB31" s="53"/>
      <c r="AC31" s="48">
        <f>TRUNC(E31*AB31,2)</f>
        <v>0</v>
      </c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54">
        <f>TRUNC(P31*AB31,2)</f>
        <v>0</v>
      </c>
      <c r="AO31" s="33"/>
      <c r="AP31" s="54"/>
      <c r="AQ31" s="100"/>
      <c r="AR31" s="32"/>
      <c r="AS31" s="199"/>
      <c r="AT31" s="199"/>
      <c r="AU31" s="106"/>
      <c r="AV31" s="83"/>
      <c r="AW31" s="34"/>
      <c r="AX31" s="35"/>
      <c r="AY31" s="35"/>
      <c r="AZ31" s="35"/>
      <c r="BA31" s="35"/>
      <c r="BB31" s="35"/>
      <c r="BC31" s="35"/>
    </row>
    <row r="32" spans="1:55" x14ac:dyDescent="0.25">
      <c r="A32" s="11"/>
      <c r="B32" s="11" t="s">
        <v>101</v>
      </c>
      <c r="C32" s="12" t="s">
        <v>102</v>
      </c>
      <c r="D32" s="1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37"/>
      <c r="Q32" s="37"/>
      <c r="R32" s="37"/>
      <c r="S32" s="94"/>
      <c r="T32" s="39"/>
      <c r="U32" s="39"/>
      <c r="V32" s="39"/>
      <c r="W32" s="39"/>
      <c r="X32" s="39"/>
      <c r="Y32" s="39"/>
      <c r="Z32" s="39"/>
      <c r="AA32" s="39"/>
      <c r="AB32" s="39"/>
      <c r="AC32" s="50">
        <f>TRUNC(E32*AB32,2)</f>
        <v>0</v>
      </c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51">
        <f>TRUNC(P32*AB32,2)</f>
        <v>0</v>
      </c>
      <c r="AO32" s="40"/>
      <c r="AP32" s="51"/>
      <c r="AQ32" s="101"/>
      <c r="AR32" s="41"/>
      <c r="AS32" s="200"/>
      <c r="AT32" s="200"/>
      <c r="AU32" s="106"/>
      <c r="AV32" s="83"/>
      <c r="AW32" s="34"/>
      <c r="AX32" s="23"/>
      <c r="AY32" s="23"/>
      <c r="AZ32" s="23"/>
      <c r="BA32" s="23"/>
      <c r="BB32" s="23"/>
      <c r="BC32" s="23"/>
    </row>
    <row r="33" spans="1:55" x14ac:dyDescent="0.25">
      <c r="A33" s="24" t="s">
        <v>103</v>
      </c>
      <c r="B33" s="52" t="s">
        <v>104</v>
      </c>
      <c r="C33" s="26" t="s">
        <v>105</v>
      </c>
      <c r="D33" s="27" t="s">
        <v>51</v>
      </c>
      <c r="E33" s="28">
        <v>112.21599999999999</v>
      </c>
      <c r="F33" s="28">
        <v>35.4</v>
      </c>
      <c r="G33" s="28">
        <v>58.31</v>
      </c>
      <c r="H33" s="28">
        <v>14.89</v>
      </c>
      <c r="I33" s="28"/>
      <c r="J33" s="28"/>
      <c r="K33" s="28"/>
      <c r="L33" s="28"/>
      <c r="M33" s="28"/>
      <c r="N33" s="28"/>
      <c r="O33" s="28"/>
      <c r="P33" s="29">
        <f>'[15]Mem. de cálc.'!H206</f>
        <v>0</v>
      </c>
      <c r="Q33" s="29"/>
      <c r="R33" s="29"/>
      <c r="S33" s="93"/>
      <c r="T33" s="30">
        <f>E33-V33</f>
        <v>112.20399999999999</v>
      </c>
      <c r="U33" s="30">
        <f t="shared" si="19"/>
        <v>112.20399999999999</v>
      </c>
      <c r="V33" s="85">
        <v>1.2E-2</v>
      </c>
      <c r="W33" s="96"/>
      <c r="X33" s="96"/>
      <c r="Y33" s="30">
        <f>W33+T33</f>
        <v>112.20399999999999</v>
      </c>
      <c r="Z33" s="30">
        <f t="shared" ref="Z33" si="56">Y33+W33</f>
        <v>112.20399999999999</v>
      </c>
      <c r="AA33" s="85">
        <v>0</v>
      </c>
      <c r="AB33" s="31">
        <v>38.99</v>
      </c>
      <c r="AC33" s="32">
        <f>TRUNC(ROUND(E33*AB33,2),2)</f>
        <v>4375.3</v>
      </c>
      <c r="AD33" s="32">
        <f>F33*AB33</f>
        <v>1380.2460000000001</v>
      </c>
      <c r="AE33" s="32">
        <f>G33*AB33</f>
        <v>2273.5069000000003</v>
      </c>
      <c r="AF33" s="32">
        <f>H33*AB33</f>
        <v>580.56110000000001</v>
      </c>
      <c r="AG33" s="32">
        <f>I33*AB33</f>
        <v>0</v>
      </c>
      <c r="AH33" s="32">
        <f>J33*AB33</f>
        <v>0</v>
      </c>
      <c r="AI33" s="32">
        <f>K33*AB33</f>
        <v>0</v>
      </c>
      <c r="AJ33" s="32">
        <f>L33*AB33</f>
        <v>0</v>
      </c>
      <c r="AK33" s="32">
        <f>M33*AB33</f>
        <v>0</v>
      </c>
      <c r="AL33" s="32">
        <f>N33*AB33</f>
        <v>0</v>
      </c>
      <c r="AM33" s="32">
        <f>O33*AB33</f>
        <v>0</v>
      </c>
      <c r="AN33" s="33">
        <f>TRUNC(ROUND(P33*AB33,2),2)</f>
        <v>0</v>
      </c>
      <c r="AO33" s="33">
        <f>Q33*AB33</f>
        <v>0</v>
      </c>
      <c r="AP33" s="33">
        <f>R33*AB33</f>
        <v>0</v>
      </c>
      <c r="AQ33" s="100">
        <f>S33*AB33</f>
        <v>0</v>
      </c>
      <c r="AR33" s="32">
        <f>T33*AB33</f>
        <v>4374.8339599999999</v>
      </c>
      <c r="AS33" s="100">
        <f t="shared" ref="AS33:AS36" si="57">X33*AB33</f>
        <v>0</v>
      </c>
      <c r="AT33" s="32">
        <f t="shared" ref="AT33:AT36" si="58">AR33+AS33</f>
        <v>4374.8339599999999</v>
      </c>
      <c r="AU33" s="106">
        <f t="shared" ref="AU33:AU36" si="59">AR33+AQ33</f>
        <v>4374.8339599999999</v>
      </c>
      <c r="AV33" s="83">
        <f t="shared" si="25"/>
        <v>0</v>
      </c>
      <c r="AW33" s="34">
        <f>(U33*100)/E33</f>
        <v>99.989306337777151</v>
      </c>
      <c r="AX33" s="35"/>
      <c r="AY33" s="35"/>
      <c r="AZ33" s="35"/>
      <c r="BA33" s="35"/>
      <c r="BB33" s="35"/>
      <c r="BC33" s="35"/>
    </row>
    <row r="34" spans="1:55" x14ac:dyDescent="0.25">
      <c r="A34" s="24" t="s">
        <v>106</v>
      </c>
      <c r="B34" s="52" t="s">
        <v>107</v>
      </c>
      <c r="C34" s="26" t="s">
        <v>108</v>
      </c>
      <c r="D34" s="27" t="s">
        <v>51</v>
      </c>
      <c r="E34" s="28">
        <v>99.756</v>
      </c>
      <c r="F34" s="28"/>
      <c r="G34" s="28">
        <v>31.7</v>
      </c>
      <c r="H34" s="28">
        <v>68.05</v>
      </c>
      <c r="I34" s="28"/>
      <c r="J34" s="28"/>
      <c r="K34" s="28"/>
      <c r="L34" s="28"/>
      <c r="M34" s="28"/>
      <c r="N34" s="28"/>
      <c r="O34" s="28"/>
      <c r="P34" s="29">
        <f>'[15]Mem. de cálc.'!H220</f>
        <v>0</v>
      </c>
      <c r="Q34" s="29"/>
      <c r="R34" s="29"/>
      <c r="S34" s="93"/>
      <c r="T34" s="30">
        <f t="shared" si="18"/>
        <v>99.75</v>
      </c>
      <c r="U34" s="30">
        <f t="shared" si="19"/>
        <v>99.75</v>
      </c>
      <c r="V34" s="85">
        <f t="shared" ref="V34:V36" si="60">E34-U34</f>
        <v>6.0000000000002274E-3</v>
      </c>
      <c r="W34" s="96"/>
      <c r="X34" s="96"/>
      <c r="Y34" s="30">
        <f>W34+T34</f>
        <v>99.75</v>
      </c>
      <c r="Z34" s="30">
        <f t="shared" ref="Z34:Z36" si="61">Y34+W34</f>
        <v>99.75</v>
      </c>
      <c r="AA34" s="85">
        <f>E34-Z34</f>
        <v>6.0000000000002274E-3</v>
      </c>
      <c r="AB34" s="31">
        <v>49.39</v>
      </c>
      <c r="AC34" s="32">
        <f>TRUNC(ROUND(E34*AB34,2),2)</f>
        <v>4926.95</v>
      </c>
      <c r="AD34" s="32">
        <f>F34*AB34</f>
        <v>0</v>
      </c>
      <c r="AE34" s="32">
        <f>G34*AB34</f>
        <v>1565.663</v>
      </c>
      <c r="AF34" s="32">
        <f>H34*AB34</f>
        <v>3360.9894999999997</v>
      </c>
      <c r="AG34" s="32">
        <f>I34*AB34</f>
        <v>0</v>
      </c>
      <c r="AH34" s="32">
        <f>J34*AB34</f>
        <v>0</v>
      </c>
      <c r="AI34" s="32">
        <f>K34*AB34</f>
        <v>0</v>
      </c>
      <c r="AJ34" s="32">
        <f>L34*AB34</f>
        <v>0</v>
      </c>
      <c r="AK34" s="32">
        <f>M34*AB34</f>
        <v>0</v>
      </c>
      <c r="AL34" s="32">
        <f>N34*AB34</f>
        <v>0</v>
      </c>
      <c r="AM34" s="32">
        <f>O34*AB34</f>
        <v>0</v>
      </c>
      <c r="AN34" s="33">
        <f>TRUNC(ROUND(P34*AB34,2),2)</f>
        <v>0</v>
      </c>
      <c r="AO34" s="33">
        <f>Q34*AB34</f>
        <v>0</v>
      </c>
      <c r="AP34" s="33">
        <f>R34*AB34</f>
        <v>0</v>
      </c>
      <c r="AQ34" s="100">
        <f>S34*AB34</f>
        <v>0</v>
      </c>
      <c r="AR34" s="32">
        <f>T34*AB34</f>
        <v>4926.6525000000001</v>
      </c>
      <c r="AS34" s="100">
        <f t="shared" si="57"/>
        <v>0</v>
      </c>
      <c r="AT34" s="32">
        <f t="shared" si="58"/>
        <v>4926.6525000000001</v>
      </c>
      <c r="AU34" s="106">
        <f t="shared" si="59"/>
        <v>4926.6525000000001</v>
      </c>
      <c r="AV34" s="83">
        <f t="shared" si="25"/>
        <v>0</v>
      </c>
      <c r="AW34" s="34">
        <f>(U34*100)/E34</f>
        <v>99.99398532419103</v>
      </c>
      <c r="AX34" s="35"/>
      <c r="AY34" s="35"/>
      <c r="AZ34" s="35"/>
      <c r="BA34" s="35"/>
      <c r="BB34" s="35"/>
      <c r="BC34" s="35"/>
    </row>
    <row r="35" spans="1:55" ht="28.5" x14ac:dyDescent="0.25">
      <c r="A35" s="24" t="s">
        <v>109</v>
      </c>
      <c r="B35" s="52" t="s">
        <v>110</v>
      </c>
      <c r="C35" s="26" t="s">
        <v>111</v>
      </c>
      <c r="D35" s="27" t="s">
        <v>51</v>
      </c>
      <c r="E35" s="28">
        <v>83.775000000000006</v>
      </c>
      <c r="F35" s="28"/>
      <c r="G35" s="28">
        <v>83.78</v>
      </c>
      <c r="H35" s="28">
        <v>0</v>
      </c>
      <c r="I35" s="28"/>
      <c r="J35" s="28"/>
      <c r="K35" s="28"/>
      <c r="L35" s="28"/>
      <c r="M35" s="28"/>
      <c r="N35" s="28"/>
      <c r="O35" s="28"/>
      <c r="P35" s="29">
        <f>'[15]Mem. de cálc.'!H229</f>
        <v>0</v>
      </c>
      <c r="Q35" s="29"/>
      <c r="R35" s="29"/>
      <c r="S35" s="93"/>
      <c r="T35" s="30">
        <f t="shared" si="18"/>
        <v>83.78</v>
      </c>
      <c r="U35" s="30">
        <f t="shared" si="19"/>
        <v>83.78</v>
      </c>
      <c r="V35" s="85">
        <f t="shared" si="60"/>
        <v>-4.9999999999954525E-3</v>
      </c>
      <c r="W35" s="96"/>
      <c r="X35" s="96"/>
      <c r="Y35" s="30">
        <f>W35+T35</f>
        <v>83.78</v>
      </c>
      <c r="Z35" s="30">
        <f t="shared" si="61"/>
        <v>83.78</v>
      </c>
      <c r="AA35" s="85">
        <f>E35-Z35</f>
        <v>-4.9999999999954525E-3</v>
      </c>
      <c r="AB35" s="31">
        <v>99.56</v>
      </c>
      <c r="AC35" s="32">
        <f>TRUNC(ROUND(E35*AB35,2),2)</f>
        <v>8340.64</v>
      </c>
      <c r="AD35" s="32">
        <f>F35*AB35</f>
        <v>0</v>
      </c>
      <c r="AE35" s="32">
        <f>G35*AB35</f>
        <v>8341.1368000000002</v>
      </c>
      <c r="AF35" s="32">
        <f>H35*AB35</f>
        <v>0</v>
      </c>
      <c r="AG35" s="32">
        <f>I35*AB35</f>
        <v>0</v>
      </c>
      <c r="AH35" s="32">
        <f>J35*AB35</f>
        <v>0</v>
      </c>
      <c r="AI35" s="32">
        <f>K35*AB35</f>
        <v>0</v>
      </c>
      <c r="AJ35" s="32">
        <f>L35*AB35</f>
        <v>0</v>
      </c>
      <c r="AK35" s="32">
        <f>M35*AB35</f>
        <v>0</v>
      </c>
      <c r="AL35" s="32">
        <f>N35*AB35</f>
        <v>0</v>
      </c>
      <c r="AM35" s="32">
        <f>O35*AB35</f>
        <v>0</v>
      </c>
      <c r="AN35" s="33">
        <f>TRUNC(ROUND(P35*AB35,2),2)</f>
        <v>0</v>
      </c>
      <c r="AO35" s="33">
        <f>Q35*AB35</f>
        <v>0</v>
      </c>
      <c r="AP35" s="33">
        <f>R35*AB35</f>
        <v>0</v>
      </c>
      <c r="AQ35" s="100">
        <f>S35*AB35</f>
        <v>0</v>
      </c>
      <c r="AR35" s="32">
        <f>AC35</f>
        <v>8340.64</v>
      </c>
      <c r="AS35" s="100">
        <f t="shared" si="57"/>
        <v>0</v>
      </c>
      <c r="AT35" s="32">
        <f t="shared" si="58"/>
        <v>8340.64</v>
      </c>
      <c r="AU35" s="106">
        <f t="shared" si="59"/>
        <v>8340.64</v>
      </c>
      <c r="AV35" s="83">
        <f t="shared" si="25"/>
        <v>0</v>
      </c>
      <c r="AW35" s="34">
        <f>(U35*100)/E35</f>
        <v>100.00596836765143</v>
      </c>
      <c r="AX35" s="55"/>
      <c r="AY35" s="55"/>
      <c r="AZ35" s="55"/>
      <c r="BA35" s="55"/>
      <c r="BB35" s="55"/>
      <c r="BC35" s="55"/>
    </row>
    <row r="36" spans="1:55" ht="42.75" x14ac:dyDescent="0.25">
      <c r="A36" s="24" t="s">
        <v>112</v>
      </c>
      <c r="B36" s="52" t="s">
        <v>113</v>
      </c>
      <c r="C36" s="26" t="s">
        <v>114</v>
      </c>
      <c r="D36" s="27" t="s">
        <v>51</v>
      </c>
      <c r="E36" s="28">
        <v>33.420159999999996</v>
      </c>
      <c r="F36" s="28">
        <v>10.3</v>
      </c>
      <c r="G36" s="28"/>
      <c r="H36" s="28">
        <v>8.1199999999999992</v>
      </c>
      <c r="I36" s="28"/>
      <c r="J36" s="28"/>
      <c r="K36" s="28"/>
      <c r="L36" s="28"/>
      <c r="M36" s="28"/>
      <c r="N36" s="28">
        <v>5.87</v>
      </c>
      <c r="O36" s="28"/>
      <c r="P36" s="56">
        <f>'[15]Mem. de cálc.'!H251</f>
        <v>6</v>
      </c>
      <c r="Q36" s="56"/>
      <c r="R36" s="56"/>
      <c r="S36" s="96"/>
      <c r="T36" s="30">
        <f t="shared" si="18"/>
        <v>30.290000000000003</v>
      </c>
      <c r="U36" s="30">
        <f t="shared" si="19"/>
        <v>30.290000000000003</v>
      </c>
      <c r="V36" s="85">
        <f t="shared" si="60"/>
        <v>3.1301599999999929</v>
      </c>
      <c r="W36" s="96"/>
      <c r="X36" s="96"/>
      <c r="Y36" s="30">
        <f>W36+T36</f>
        <v>30.290000000000003</v>
      </c>
      <c r="Z36" s="30">
        <f t="shared" si="61"/>
        <v>30.290000000000003</v>
      </c>
      <c r="AA36" s="85">
        <f>E36-Z36</f>
        <v>3.1301599999999929</v>
      </c>
      <c r="AB36" s="31">
        <v>63.21</v>
      </c>
      <c r="AC36" s="32">
        <f>TRUNC(ROUND(E36*AB36,2),2)</f>
        <v>2112.4899999999998</v>
      </c>
      <c r="AD36" s="32">
        <f>F36*AB36</f>
        <v>651.0630000000001</v>
      </c>
      <c r="AE36" s="32">
        <f>G36*AB36</f>
        <v>0</v>
      </c>
      <c r="AF36" s="32">
        <f>H36*AB36</f>
        <v>513.26519999999994</v>
      </c>
      <c r="AG36" s="32">
        <f>I36*AB36</f>
        <v>0</v>
      </c>
      <c r="AH36" s="32">
        <f>J36*AB36</f>
        <v>0</v>
      </c>
      <c r="AI36" s="32">
        <f>K36*AB36</f>
        <v>0</v>
      </c>
      <c r="AJ36" s="32">
        <f>L36*AB36</f>
        <v>0</v>
      </c>
      <c r="AK36" s="32">
        <f>M36*AB36</f>
        <v>0</v>
      </c>
      <c r="AL36" s="32">
        <f>N36*AB36</f>
        <v>371.04270000000002</v>
      </c>
      <c r="AM36" s="32">
        <f>O36*AB36</f>
        <v>0</v>
      </c>
      <c r="AN36" s="33">
        <f>TRUNC(ROUND(P36*AB36,2),2)</f>
        <v>379.26</v>
      </c>
      <c r="AO36" s="33">
        <f>Q36*AB36</f>
        <v>0</v>
      </c>
      <c r="AP36" s="33">
        <f>R36*AB36</f>
        <v>0</v>
      </c>
      <c r="AQ36" s="100">
        <f>S36*AB36</f>
        <v>0</v>
      </c>
      <c r="AR36" s="32">
        <f>T36*AB36</f>
        <v>1914.6309000000001</v>
      </c>
      <c r="AS36" s="100">
        <f t="shared" si="57"/>
        <v>0</v>
      </c>
      <c r="AT36" s="32">
        <f t="shared" si="58"/>
        <v>1914.6309000000001</v>
      </c>
      <c r="AU36" s="106">
        <f t="shared" si="59"/>
        <v>1914.6309000000001</v>
      </c>
      <c r="AV36" s="83">
        <f t="shared" si="25"/>
        <v>0</v>
      </c>
      <c r="AW36" s="34">
        <f>(U36*100)/E36</f>
        <v>90.633916773588183</v>
      </c>
      <c r="AX36" s="57"/>
      <c r="AY36" s="57"/>
      <c r="AZ36" s="57"/>
      <c r="BA36" s="57"/>
      <c r="BB36" s="57"/>
      <c r="BC36" s="57"/>
    </row>
    <row r="37" spans="1:55" x14ac:dyDescent="0.25">
      <c r="A37" s="11"/>
      <c r="B37" s="36"/>
      <c r="C37" s="13" t="s">
        <v>115</v>
      </c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37"/>
      <c r="Q37" s="37"/>
      <c r="R37" s="37"/>
      <c r="S37" s="94"/>
      <c r="T37" s="38"/>
      <c r="U37" s="38"/>
      <c r="V37" s="39"/>
      <c r="W37" s="39"/>
      <c r="X37" s="39"/>
      <c r="Y37" s="39"/>
      <c r="Z37" s="39"/>
      <c r="AA37" s="39"/>
      <c r="AB37" s="39"/>
      <c r="AC37" s="40">
        <f>SUM(AC31:AC36)</f>
        <v>19755.379999999997</v>
      </c>
      <c r="AD37" s="41">
        <f>SUM(AD33:AD36)</f>
        <v>2031.3090000000002</v>
      </c>
      <c r="AE37" s="41">
        <f t="shared" ref="AE37:AR37" si="62">SUM(AE33:AE36)</f>
        <v>12180.306700000001</v>
      </c>
      <c r="AF37" s="41">
        <f t="shared" si="62"/>
        <v>4454.8157999999994</v>
      </c>
      <c r="AG37" s="41">
        <f t="shared" si="62"/>
        <v>0</v>
      </c>
      <c r="AH37" s="41">
        <f t="shared" si="62"/>
        <v>0</v>
      </c>
      <c r="AI37" s="41">
        <f t="shared" si="62"/>
        <v>0</v>
      </c>
      <c r="AJ37" s="41">
        <f t="shared" si="62"/>
        <v>0</v>
      </c>
      <c r="AK37" s="41">
        <f t="shared" si="62"/>
        <v>0</v>
      </c>
      <c r="AL37" s="41">
        <f t="shared" si="62"/>
        <v>371.04270000000002</v>
      </c>
      <c r="AM37" s="41">
        <f t="shared" si="62"/>
        <v>0</v>
      </c>
      <c r="AN37" s="41">
        <f t="shared" si="62"/>
        <v>379.26</v>
      </c>
      <c r="AO37" s="41">
        <f t="shared" si="62"/>
        <v>0</v>
      </c>
      <c r="AP37" s="41">
        <f t="shared" si="62"/>
        <v>0</v>
      </c>
      <c r="AQ37" s="101">
        <f t="shared" si="62"/>
        <v>0</v>
      </c>
      <c r="AR37" s="41">
        <f t="shared" si="62"/>
        <v>19556.75736</v>
      </c>
      <c r="AS37" s="200"/>
      <c r="AT37" s="41">
        <f t="shared" ref="AT37" si="63">SUM(AT33:AT36)</f>
        <v>19556.75736</v>
      </c>
      <c r="AU37" s="106">
        <f>SUBTOTAL(9,AU33:AU36)</f>
        <v>19556.75736</v>
      </c>
      <c r="AV37" s="83">
        <f t="shared" si="25"/>
        <v>0</v>
      </c>
      <c r="AW37" s="34"/>
      <c r="AX37" s="110">
        <f>AU37+AV37</f>
        <v>19556.75736</v>
      </c>
      <c r="AY37" s="110">
        <f>AC37</f>
        <v>19755.379999999997</v>
      </c>
      <c r="AZ37" s="23"/>
      <c r="BA37" s="23"/>
      <c r="BB37" s="23"/>
      <c r="BC37" s="23"/>
    </row>
    <row r="38" spans="1:55" x14ac:dyDescent="0.25">
      <c r="A38" s="58"/>
      <c r="B38" s="59"/>
      <c r="C38" s="60"/>
      <c r="D38" s="60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62"/>
      <c r="R38" s="62"/>
      <c r="S38" s="96"/>
      <c r="T38" s="30"/>
      <c r="U38" s="30"/>
      <c r="V38" s="63"/>
      <c r="W38" s="96"/>
      <c r="X38" s="96"/>
      <c r="Y38" s="30">
        <f>W38+T38</f>
        <v>0</v>
      </c>
      <c r="Z38" s="30">
        <f t="shared" ref="Z38" si="64">Y38+W38</f>
        <v>0</v>
      </c>
      <c r="AA38" s="85">
        <f>E38-Z38</f>
        <v>0</v>
      </c>
      <c r="AB38" s="63"/>
      <c r="AC38" s="64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64"/>
      <c r="AO38" s="33"/>
      <c r="AP38" s="64"/>
      <c r="AQ38" s="100"/>
      <c r="AR38" s="32"/>
      <c r="AS38" s="199"/>
      <c r="AT38" s="199"/>
      <c r="AU38" s="106"/>
      <c r="AV38" s="83"/>
      <c r="AW38" s="34"/>
      <c r="AX38" s="65"/>
      <c r="AY38" s="65"/>
      <c r="AZ38" s="65"/>
      <c r="BA38" s="65"/>
      <c r="BB38" s="65"/>
      <c r="BC38" s="65"/>
    </row>
    <row r="39" spans="1:55" x14ac:dyDescent="0.25">
      <c r="A39" s="11"/>
      <c r="B39" s="11" t="s">
        <v>116</v>
      </c>
      <c r="C39" s="12" t="s">
        <v>117</v>
      </c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37"/>
      <c r="Q39" s="37"/>
      <c r="R39" s="37"/>
      <c r="S39" s="94"/>
      <c r="T39" s="39"/>
      <c r="U39" s="39"/>
      <c r="V39" s="39"/>
      <c r="W39" s="39"/>
      <c r="X39" s="39"/>
      <c r="Y39" s="39"/>
      <c r="Z39" s="39"/>
      <c r="AA39" s="39"/>
      <c r="AB39" s="39"/>
      <c r="AC39" s="50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51"/>
      <c r="AO39" s="40"/>
      <c r="AP39" s="51"/>
      <c r="AQ39" s="101"/>
      <c r="AR39" s="41"/>
      <c r="AS39" s="200"/>
      <c r="AT39" s="200"/>
      <c r="AU39" s="106"/>
      <c r="AV39" s="83"/>
      <c r="AW39" s="34"/>
      <c r="AX39" s="23"/>
      <c r="AY39" s="23"/>
      <c r="AZ39" s="23"/>
      <c r="BA39" s="23"/>
      <c r="BB39" s="23"/>
      <c r="BC39" s="23"/>
    </row>
    <row r="40" spans="1:55" ht="28.5" x14ac:dyDescent="0.25">
      <c r="A40" s="24" t="s">
        <v>118</v>
      </c>
      <c r="B40" s="52" t="s">
        <v>119</v>
      </c>
      <c r="C40" s="26" t="s">
        <v>120</v>
      </c>
      <c r="D40" s="27" t="s">
        <v>51</v>
      </c>
      <c r="E40" s="28">
        <v>24.560000000000002</v>
      </c>
      <c r="F40" s="28"/>
      <c r="G40" s="28">
        <v>4.26</v>
      </c>
      <c r="H40" s="28">
        <v>16.7</v>
      </c>
      <c r="I40" s="28"/>
      <c r="J40" s="28"/>
      <c r="K40" s="28">
        <v>3.6</v>
      </c>
      <c r="L40" s="28"/>
      <c r="M40" s="28"/>
      <c r="N40" s="28"/>
      <c r="O40" s="28"/>
      <c r="P40" s="29">
        <f>'[15]Mem. de cálc.'!H269</f>
        <v>0</v>
      </c>
      <c r="Q40" s="29"/>
      <c r="R40" s="29"/>
      <c r="S40" s="93"/>
      <c r="T40" s="30">
        <f t="shared" si="18"/>
        <v>24.560000000000002</v>
      </c>
      <c r="U40" s="30">
        <f t="shared" si="19"/>
        <v>24.560000000000002</v>
      </c>
      <c r="V40" s="85">
        <f t="shared" ref="V40:V47" si="65">E40-U40</f>
        <v>0</v>
      </c>
      <c r="W40" s="96"/>
      <c r="X40" s="96"/>
      <c r="Y40" s="30">
        <f t="shared" ref="Y40:Y47" si="66">W40+T40</f>
        <v>24.560000000000002</v>
      </c>
      <c r="Z40" s="30">
        <f t="shared" ref="Z40" si="67">Y40+W40</f>
        <v>24.560000000000002</v>
      </c>
      <c r="AA40" s="85">
        <f t="shared" ref="AA40:AA47" si="68">E40-Z40</f>
        <v>0</v>
      </c>
      <c r="AB40" s="31">
        <v>493.92</v>
      </c>
      <c r="AC40" s="32">
        <f>E40*AB40</f>
        <v>12130.675200000001</v>
      </c>
      <c r="AD40" s="32">
        <f t="shared" ref="AD40:AD47" si="69">F40*AB40</f>
        <v>0</v>
      </c>
      <c r="AE40" s="32">
        <f t="shared" ref="AE40:AE47" si="70">G40*AB40</f>
        <v>2104.0992000000001</v>
      </c>
      <c r="AF40" s="32">
        <f t="shared" ref="AF40:AF47" si="71">H40*AB40</f>
        <v>8248.4639999999999</v>
      </c>
      <c r="AG40" s="32">
        <f t="shared" ref="AG40:AG47" si="72">I40*AB40</f>
        <v>0</v>
      </c>
      <c r="AH40" s="32">
        <f t="shared" ref="AH40:AH47" si="73">J40*AB40</f>
        <v>0</v>
      </c>
      <c r="AI40" s="32">
        <f t="shared" ref="AI40:AI47" si="74">K40*AB40</f>
        <v>1778.1120000000001</v>
      </c>
      <c r="AJ40" s="32">
        <f t="shared" ref="AJ40:AJ47" si="75">L40*AB40</f>
        <v>0</v>
      </c>
      <c r="AK40" s="32">
        <f t="shared" ref="AK40:AK47" si="76">M40*AB40</f>
        <v>0</v>
      </c>
      <c r="AL40" s="32">
        <f t="shared" ref="AL40:AL47" si="77">N40*AB40</f>
        <v>0</v>
      </c>
      <c r="AM40" s="32">
        <f t="shared" ref="AM40:AM47" si="78">O40*AB40</f>
        <v>0</v>
      </c>
      <c r="AN40" s="33">
        <f t="shared" ref="AN40:AN47" si="79">TRUNC(ROUND(P40*AB40,2),2)</f>
        <v>0</v>
      </c>
      <c r="AO40" s="33">
        <f t="shared" ref="AO40:AO47" si="80">Q40*AB40</f>
        <v>0</v>
      </c>
      <c r="AP40" s="33">
        <f t="shared" ref="AP40:AP47" si="81">R40*AB40</f>
        <v>0</v>
      </c>
      <c r="AQ40" s="100">
        <f t="shared" ref="AQ40:AQ47" si="82">S40*AB40</f>
        <v>0</v>
      </c>
      <c r="AR40" s="32">
        <v>12130.08</v>
      </c>
      <c r="AS40" s="100">
        <f t="shared" ref="AS40:AS47" si="83">X40*AB40</f>
        <v>0</v>
      </c>
      <c r="AT40" s="32">
        <f t="shared" ref="AT40:AT47" si="84">AR40+AS40</f>
        <v>12130.08</v>
      </c>
      <c r="AU40" s="106">
        <f t="shared" ref="AU40:AU47" si="85">AR40+AQ40</f>
        <v>12130.08</v>
      </c>
      <c r="AV40" s="83">
        <f t="shared" si="25"/>
        <v>0</v>
      </c>
      <c r="AW40" s="34">
        <f t="shared" ref="AW40:AW47" si="86">(U40*100)/E40</f>
        <v>99.999999999999986</v>
      </c>
      <c r="AX40" s="57"/>
      <c r="AY40" s="57"/>
      <c r="AZ40" s="57"/>
      <c r="BA40" s="57"/>
      <c r="BB40" s="57"/>
      <c r="BC40" s="57"/>
    </row>
    <row r="41" spans="1:55" ht="28.5" x14ac:dyDescent="0.25">
      <c r="A41" s="24" t="s">
        <v>121</v>
      </c>
      <c r="B41" s="52" t="s">
        <v>122</v>
      </c>
      <c r="C41" s="26" t="s">
        <v>123</v>
      </c>
      <c r="D41" s="27" t="s">
        <v>51</v>
      </c>
      <c r="E41" s="28">
        <v>7.8259999999999996</v>
      </c>
      <c r="F41" s="28"/>
      <c r="G41" s="28">
        <v>7.83</v>
      </c>
      <c r="H41" s="28">
        <v>0</v>
      </c>
      <c r="I41" s="28"/>
      <c r="J41" s="28"/>
      <c r="K41" s="28"/>
      <c r="L41" s="28"/>
      <c r="M41" s="28"/>
      <c r="N41" s="28"/>
      <c r="O41" s="28"/>
      <c r="P41" s="29">
        <f>'[15]Mem. de cálc.'!H281</f>
        <v>0</v>
      </c>
      <c r="Q41" s="29"/>
      <c r="R41" s="29"/>
      <c r="S41" s="93"/>
      <c r="T41" s="30">
        <f t="shared" si="18"/>
        <v>7.83</v>
      </c>
      <c r="U41" s="30">
        <f t="shared" si="19"/>
        <v>7.83</v>
      </c>
      <c r="V41" s="85">
        <f t="shared" si="65"/>
        <v>-4.0000000000004476E-3</v>
      </c>
      <c r="W41" s="96"/>
      <c r="X41" s="96"/>
      <c r="Y41" s="30">
        <f t="shared" si="66"/>
        <v>7.83</v>
      </c>
      <c r="Z41" s="30">
        <f t="shared" ref="Z41:Z47" si="87">Y41+W41</f>
        <v>7.83</v>
      </c>
      <c r="AA41" s="85">
        <f t="shared" si="68"/>
        <v>-4.0000000000004476E-3</v>
      </c>
      <c r="AB41" s="31">
        <v>479.44</v>
      </c>
      <c r="AC41" s="32">
        <f t="shared" ref="AC41:AC47" si="88">TRUNC(ROUND(E41*AB41,2),2)</f>
        <v>3752.1</v>
      </c>
      <c r="AD41" s="32">
        <f t="shared" si="69"/>
        <v>0</v>
      </c>
      <c r="AE41" s="32">
        <f t="shared" si="70"/>
        <v>3754.0151999999998</v>
      </c>
      <c r="AF41" s="32">
        <f t="shared" si="71"/>
        <v>0</v>
      </c>
      <c r="AG41" s="32">
        <f t="shared" si="72"/>
        <v>0</v>
      </c>
      <c r="AH41" s="32">
        <f t="shared" si="73"/>
        <v>0</v>
      </c>
      <c r="AI41" s="32">
        <f t="shared" si="74"/>
        <v>0</v>
      </c>
      <c r="AJ41" s="32">
        <f t="shared" si="75"/>
        <v>0</v>
      </c>
      <c r="AK41" s="32">
        <f t="shared" si="76"/>
        <v>0</v>
      </c>
      <c r="AL41" s="32">
        <f t="shared" si="77"/>
        <v>0</v>
      </c>
      <c r="AM41" s="32">
        <f t="shared" si="78"/>
        <v>0</v>
      </c>
      <c r="AN41" s="33">
        <f t="shared" si="79"/>
        <v>0</v>
      </c>
      <c r="AO41" s="33">
        <f t="shared" si="80"/>
        <v>0</v>
      </c>
      <c r="AP41" s="33">
        <f t="shared" si="81"/>
        <v>0</v>
      </c>
      <c r="AQ41" s="100">
        <f t="shared" si="82"/>
        <v>0</v>
      </c>
      <c r="AR41" s="32">
        <f>AC41</f>
        <v>3752.1</v>
      </c>
      <c r="AS41" s="100">
        <f t="shared" si="83"/>
        <v>0</v>
      </c>
      <c r="AT41" s="32">
        <f t="shared" si="84"/>
        <v>3752.1</v>
      </c>
      <c r="AU41" s="106">
        <f t="shared" si="85"/>
        <v>3752.1</v>
      </c>
      <c r="AV41" s="83">
        <f t="shared" si="25"/>
        <v>0</v>
      </c>
      <c r="AW41" s="34">
        <f t="shared" si="86"/>
        <v>100.05111167901866</v>
      </c>
      <c r="AX41" s="35"/>
      <c r="AY41" s="35"/>
      <c r="AZ41" s="35"/>
      <c r="BA41" s="35"/>
      <c r="BB41" s="35"/>
      <c r="BC41" s="35"/>
    </row>
    <row r="42" spans="1:55" ht="28.5" x14ac:dyDescent="0.25">
      <c r="A42" s="24" t="s">
        <v>124</v>
      </c>
      <c r="B42" s="52" t="s">
        <v>125</v>
      </c>
      <c r="C42" s="26" t="s">
        <v>126</v>
      </c>
      <c r="D42" s="27" t="s">
        <v>51</v>
      </c>
      <c r="E42" s="28">
        <v>2.2637500000000004</v>
      </c>
      <c r="F42" s="28"/>
      <c r="G42" s="28">
        <v>0.99</v>
      </c>
      <c r="H42" s="28">
        <v>1.27</v>
      </c>
      <c r="I42" s="28"/>
      <c r="J42" s="28"/>
      <c r="K42" s="28"/>
      <c r="L42" s="28"/>
      <c r="M42" s="28"/>
      <c r="N42" s="28"/>
      <c r="O42" s="28"/>
      <c r="P42" s="29">
        <f>'[15]Mem. de cálc.'!H304</f>
        <v>0</v>
      </c>
      <c r="Q42" s="29"/>
      <c r="R42" s="29"/>
      <c r="S42" s="93"/>
      <c r="T42" s="30">
        <f t="shared" si="18"/>
        <v>2.2599999999999998</v>
      </c>
      <c r="U42" s="30">
        <f t="shared" si="19"/>
        <v>2.2599999999999998</v>
      </c>
      <c r="V42" s="85">
        <f t="shared" si="65"/>
        <v>3.7500000000005862E-3</v>
      </c>
      <c r="W42" s="96"/>
      <c r="X42" s="96"/>
      <c r="Y42" s="30">
        <f t="shared" si="66"/>
        <v>2.2599999999999998</v>
      </c>
      <c r="Z42" s="30">
        <f t="shared" si="87"/>
        <v>2.2599999999999998</v>
      </c>
      <c r="AA42" s="85">
        <f t="shared" si="68"/>
        <v>3.7500000000005862E-3</v>
      </c>
      <c r="AB42" s="31">
        <v>509.2</v>
      </c>
      <c r="AC42" s="32">
        <f t="shared" si="88"/>
        <v>1152.7</v>
      </c>
      <c r="AD42" s="32">
        <f t="shared" si="69"/>
        <v>0</v>
      </c>
      <c r="AE42" s="32">
        <f t="shared" si="70"/>
        <v>504.108</v>
      </c>
      <c r="AF42" s="32">
        <f t="shared" si="71"/>
        <v>646.68399999999997</v>
      </c>
      <c r="AG42" s="32">
        <f t="shared" si="72"/>
        <v>0</v>
      </c>
      <c r="AH42" s="32">
        <f t="shared" si="73"/>
        <v>0</v>
      </c>
      <c r="AI42" s="32">
        <f t="shared" si="74"/>
        <v>0</v>
      </c>
      <c r="AJ42" s="32">
        <f t="shared" si="75"/>
        <v>0</v>
      </c>
      <c r="AK42" s="32">
        <f t="shared" si="76"/>
        <v>0</v>
      </c>
      <c r="AL42" s="32">
        <f t="shared" si="77"/>
        <v>0</v>
      </c>
      <c r="AM42" s="32">
        <f t="shared" si="78"/>
        <v>0</v>
      </c>
      <c r="AN42" s="33">
        <f t="shared" si="79"/>
        <v>0</v>
      </c>
      <c r="AO42" s="33">
        <f t="shared" si="80"/>
        <v>0</v>
      </c>
      <c r="AP42" s="33">
        <f t="shared" si="81"/>
        <v>0</v>
      </c>
      <c r="AQ42" s="100">
        <f t="shared" si="82"/>
        <v>0</v>
      </c>
      <c r="AR42" s="32">
        <f>AC42</f>
        <v>1152.7</v>
      </c>
      <c r="AS42" s="100">
        <f t="shared" si="83"/>
        <v>0</v>
      </c>
      <c r="AT42" s="32">
        <f t="shared" si="84"/>
        <v>1152.7</v>
      </c>
      <c r="AU42" s="106">
        <f t="shared" si="85"/>
        <v>1152.7</v>
      </c>
      <c r="AV42" s="83">
        <f t="shared" si="25"/>
        <v>0</v>
      </c>
      <c r="AW42" s="34">
        <f t="shared" si="86"/>
        <v>99.834345665378208</v>
      </c>
      <c r="AX42" s="35"/>
      <c r="AY42" s="35"/>
      <c r="AZ42" s="35"/>
      <c r="BA42" s="35"/>
      <c r="BB42" s="35"/>
      <c r="BC42" s="35"/>
    </row>
    <row r="43" spans="1:55" ht="37.5" customHeight="1" x14ac:dyDescent="0.25">
      <c r="A43" s="24" t="s">
        <v>127</v>
      </c>
      <c r="B43" s="52" t="s">
        <v>128</v>
      </c>
      <c r="C43" s="26" t="s">
        <v>129</v>
      </c>
      <c r="D43" s="27" t="s">
        <v>130</v>
      </c>
      <c r="E43" s="28">
        <v>786.95</v>
      </c>
      <c r="F43" s="28"/>
      <c r="G43" s="28">
        <v>259.64999999999998</v>
      </c>
      <c r="H43" s="28">
        <v>527.298</v>
      </c>
      <c r="I43" s="28"/>
      <c r="J43" s="28"/>
      <c r="K43" s="28"/>
      <c r="L43" s="28"/>
      <c r="M43" s="28"/>
      <c r="N43" s="28"/>
      <c r="O43" s="28"/>
      <c r="P43" s="29">
        <f>'[15]Mem. de cálc.'!H324</f>
        <v>0</v>
      </c>
      <c r="Q43" s="29"/>
      <c r="R43" s="29"/>
      <c r="S43" s="93"/>
      <c r="T43" s="30">
        <f t="shared" si="18"/>
        <v>786.94799999999998</v>
      </c>
      <c r="U43" s="30">
        <f t="shared" si="19"/>
        <v>786.94799999999998</v>
      </c>
      <c r="V43" s="85">
        <f t="shared" si="65"/>
        <v>2.0000000000663931E-3</v>
      </c>
      <c r="W43" s="96"/>
      <c r="X43" s="96"/>
      <c r="Y43" s="30">
        <f t="shared" si="66"/>
        <v>786.94799999999998</v>
      </c>
      <c r="Z43" s="30">
        <f t="shared" si="87"/>
        <v>786.94799999999998</v>
      </c>
      <c r="AA43" s="85">
        <f t="shared" si="68"/>
        <v>2.0000000000663931E-3</v>
      </c>
      <c r="AB43" s="31">
        <v>7.34</v>
      </c>
      <c r="AC43" s="32">
        <f t="shared" si="88"/>
        <v>5776.21</v>
      </c>
      <c r="AD43" s="32">
        <f t="shared" si="69"/>
        <v>0</v>
      </c>
      <c r="AE43" s="32">
        <f t="shared" si="70"/>
        <v>1905.8309999999999</v>
      </c>
      <c r="AF43" s="32">
        <f t="shared" si="71"/>
        <v>3870.3673199999998</v>
      </c>
      <c r="AG43" s="32">
        <f t="shared" si="72"/>
        <v>0</v>
      </c>
      <c r="AH43" s="32">
        <f t="shared" si="73"/>
        <v>0</v>
      </c>
      <c r="AI43" s="32">
        <f t="shared" si="74"/>
        <v>0</v>
      </c>
      <c r="AJ43" s="32">
        <f t="shared" si="75"/>
        <v>0</v>
      </c>
      <c r="AK43" s="32">
        <f t="shared" si="76"/>
        <v>0</v>
      </c>
      <c r="AL43" s="32">
        <f t="shared" si="77"/>
        <v>0</v>
      </c>
      <c r="AM43" s="32">
        <f t="shared" si="78"/>
        <v>0</v>
      </c>
      <c r="AN43" s="33">
        <f t="shared" si="79"/>
        <v>0</v>
      </c>
      <c r="AO43" s="33">
        <f t="shared" si="80"/>
        <v>0</v>
      </c>
      <c r="AP43" s="33">
        <f t="shared" si="81"/>
        <v>0</v>
      </c>
      <c r="AQ43" s="100">
        <f t="shared" si="82"/>
        <v>0</v>
      </c>
      <c r="AR43" s="32">
        <v>5776.21</v>
      </c>
      <c r="AS43" s="100">
        <f t="shared" si="83"/>
        <v>0</v>
      </c>
      <c r="AT43" s="32">
        <f t="shared" si="84"/>
        <v>5776.21</v>
      </c>
      <c r="AU43" s="106">
        <f t="shared" si="85"/>
        <v>5776.21</v>
      </c>
      <c r="AV43" s="83">
        <f t="shared" si="25"/>
        <v>0</v>
      </c>
      <c r="AW43" s="34">
        <f t="shared" si="86"/>
        <v>99.999745854247408</v>
      </c>
      <c r="AX43" s="35"/>
      <c r="AY43" s="35"/>
      <c r="AZ43" s="35"/>
      <c r="BA43" s="35"/>
      <c r="BB43" s="35"/>
      <c r="BC43" s="35"/>
    </row>
    <row r="44" spans="1:55" ht="28.5" x14ac:dyDescent="0.25">
      <c r="A44" s="24" t="s">
        <v>131</v>
      </c>
      <c r="B44" s="52" t="s">
        <v>132</v>
      </c>
      <c r="C44" s="26" t="s">
        <v>133</v>
      </c>
      <c r="D44" s="27" t="s">
        <v>130</v>
      </c>
      <c r="E44" s="28">
        <v>743.7399999999999</v>
      </c>
      <c r="F44" s="28"/>
      <c r="G44" s="28">
        <v>519.94000000000005</v>
      </c>
      <c r="H44" s="28">
        <v>223.8</v>
      </c>
      <c r="I44" s="28"/>
      <c r="J44" s="28"/>
      <c r="K44" s="28"/>
      <c r="L44" s="28"/>
      <c r="M44" s="28"/>
      <c r="N44" s="28"/>
      <c r="O44" s="28"/>
      <c r="P44" s="29">
        <f>'[15]Mem. de cálc.'!H341</f>
        <v>0</v>
      </c>
      <c r="Q44" s="29"/>
      <c r="R44" s="29"/>
      <c r="S44" s="93"/>
      <c r="T44" s="30">
        <f t="shared" si="18"/>
        <v>743.74</v>
      </c>
      <c r="U44" s="30">
        <f t="shared" si="19"/>
        <v>743.74</v>
      </c>
      <c r="V44" s="85">
        <f t="shared" si="65"/>
        <v>0</v>
      </c>
      <c r="W44" s="96"/>
      <c r="X44" s="96"/>
      <c r="Y44" s="30">
        <f t="shared" si="66"/>
        <v>743.74</v>
      </c>
      <c r="Z44" s="30">
        <f t="shared" si="87"/>
        <v>743.74</v>
      </c>
      <c r="AA44" s="85">
        <f t="shared" si="68"/>
        <v>0</v>
      </c>
      <c r="AB44" s="31">
        <v>7.66</v>
      </c>
      <c r="AC44" s="32">
        <f t="shared" si="88"/>
        <v>5697.05</v>
      </c>
      <c r="AD44" s="32">
        <f t="shared" si="69"/>
        <v>0</v>
      </c>
      <c r="AE44" s="32">
        <f t="shared" si="70"/>
        <v>3982.7404000000006</v>
      </c>
      <c r="AF44" s="32">
        <f t="shared" si="71"/>
        <v>1714.3080000000002</v>
      </c>
      <c r="AG44" s="32">
        <f t="shared" si="72"/>
        <v>0</v>
      </c>
      <c r="AH44" s="32">
        <f t="shared" si="73"/>
        <v>0</v>
      </c>
      <c r="AI44" s="32">
        <f t="shared" si="74"/>
        <v>0</v>
      </c>
      <c r="AJ44" s="32">
        <f t="shared" si="75"/>
        <v>0</v>
      </c>
      <c r="AK44" s="32">
        <f t="shared" si="76"/>
        <v>0</v>
      </c>
      <c r="AL44" s="32">
        <f t="shared" si="77"/>
        <v>0</v>
      </c>
      <c r="AM44" s="32">
        <f t="shared" si="78"/>
        <v>0</v>
      </c>
      <c r="AN44" s="33">
        <f t="shared" si="79"/>
        <v>0</v>
      </c>
      <c r="AO44" s="33">
        <f t="shared" si="80"/>
        <v>0</v>
      </c>
      <c r="AP44" s="33">
        <f t="shared" si="81"/>
        <v>0</v>
      </c>
      <c r="AQ44" s="100">
        <f t="shared" si="82"/>
        <v>0</v>
      </c>
      <c r="AR44" s="32">
        <f>T44*AB44</f>
        <v>5697.0484000000006</v>
      </c>
      <c r="AS44" s="100">
        <f t="shared" si="83"/>
        <v>0</v>
      </c>
      <c r="AT44" s="32">
        <f t="shared" si="84"/>
        <v>5697.0484000000006</v>
      </c>
      <c r="AU44" s="106">
        <f>AR44+AQ44</f>
        <v>5697.0484000000006</v>
      </c>
      <c r="AV44" s="83">
        <f t="shared" si="25"/>
        <v>0</v>
      </c>
      <c r="AW44" s="34">
        <f t="shared" si="86"/>
        <v>100.00000000000001</v>
      </c>
      <c r="AX44" s="35"/>
      <c r="AY44" s="35"/>
      <c r="AZ44" s="35"/>
      <c r="BA44" s="35"/>
      <c r="BB44" s="35"/>
      <c r="BC44" s="35"/>
    </row>
    <row r="45" spans="1:55" ht="42.95" customHeight="1" x14ac:dyDescent="0.25">
      <c r="A45" s="24" t="s">
        <v>134</v>
      </c>
      <c r="B45" s="52" t="s">
        <v>135</v>
      </c>
      <c r="C45" s="26" t="s">
        <v>136</v>
      </c>
      <c r="D45" s="27" t="s">
        <v>130</v>
      </c>
      <c r="E45" s="28">
        <v>340.51</v>
      </c>
      <c r="F45" s="28"/>
      <c r="G45" s="28">
        <v>210.51</v>
      </c>
      <c r="H45" s="28">
        <v>130</v>
      </c>
      <c r="I45" s="28"/>
      <c r="J45" s="28"/>
      <c r="K45" s="28"/>
      <c r="L45" s="28"/>
      <c r="M45" s="28"/>
      <c r="N45" s="28"/>
      <c r="O45" s="28"/>
      <c r="P45" s="29">
        <f>'[15]Mem. de cálc.'!H360</f>
        <v>0</v>
      </c>
      <c r="Q45" s="29"/>
      <c r="R45" s="29"/>
      <c r="S45" s="93"/>
      <c r="T45" s="30">
        <f t="shared" si="18"/>
        <v>340.51</v>
      </c>
      <c r="U45" s="30">
        <f t="shared" si="19"/>
        <v>340.51</v>
      </c>
      <c r="V45" s="85">
        <f t="shared" si="65"/>
        <v>0</v>
      </c>
      <c r="W45" s="96"/>
      <c r="X45" s="96"/>
      <c r="Y45" s="30">
        <f t="shared" si="66"/>
        <v>340.51</v>
      </c>
      <c r="Z45" s="30">
        <f t="shared" si="87"/>
        <v>340.51</v>
      </c>
      <c r="AA45" s="85">
        <f t="shared" si="68"/>
        <v>0</v>
      </c>
      <c r="AB45" s="31">
        <v>7.3</v>
      </c>
      <c r="AC45" s="32">
        <f t="shared" si="88"/>
        <v>2485.7199999999998</v>
      </c>
      <c r="AD45" s="32">
        <f t="shared" si="69"/>
        <v>0</v>
      </c>
      <c r="AE45" s="32">
        <f t="shared" si="70"/>
        <v>1536.723</v>
      </c>
      <c r="AF45" s="32">
        <f t="shared" si="71"/>
        <v>949</v>
      </c>
      <c r="AG45" s="32">
        <f t="shared" si="72"/>
        <v>0</v>
      </c>
      <c r="AH45" s="32">
        <f t="shared" si="73"/>
        <v>0</v>
      </c>
      <c r="AI45" s="32">
        <f t="shared" si="74"/>
        <v>0</v>
      </c>
      <c r="AJ45" s="32">
        <f t="shared" si="75"/>
        <v>0</v>
      </c>
      <c r="AK45" s="32">
        <f t="shared" si="76"/>
        <v>0</v>
      </c>
      <c r="AL45" s="32">
        <f t="shared" si="77"/>
        <v>0</v>
      </c>
      <c r="AM45" s="32">
        <f t="shared" si="78"/>
        <v>0</v>
      </c>
      <c r="AN45" s="33">
        <f t="shared" si="79"/>
        <v>0</v>
      </c>
      <c r="AO45" s="33">
        <f t="shared" si="80"/>
        <v>0</v>
      </c>
      <c r="AP45" s="33">
        <f t="shared" si="81"/>
        <v>0</v>
      </c>
      <c r="AQ45" s="100">
        <f t="shared" si="82"/>
        <v>0</v>
      </c>
      <c r="AR45" s="32">
        <f>T45*AB45</f>
        <v>2485.723</v>
      </c>
      <c r="AS45" s="100">
        <f t="shared" si="83"/>
        <v>0</v>
      </c>
      <c r="AT45" s="32">
        <f t="shared" si="84"/>
        <v>2485.723</v>
      </c>
      <c r="AU45" s="106">
        <f t="shared" si="85"/>
        <v>2485.723</v>
      </c>
      <c r="AV45" s="83">
        <f t="shared" si="25"/>
        <v>0</v>
      </c>
      <c r="AW45" s="34">
        <f t="shared" si="86"/>
        <v>100</v>
      </c>
      <c r="AX45" s="35"/>
      <c r="AY45" s="35"/>
      <c r="AZ45" s="35"/>
      <c r="BA45" s="35"/>
      <c r="BB45" s="35"/>
      <c r="BC45" s="35"/>
    </row>
    <row r="46" spans="1:55" ht="28.5" x14ac:dyDescent="0.25">
      <c r="A46" s="24" t="s">
        <v>137</v>
      </c>
      <c r="B46" s="52" t="s">
        <v>138</v>
      </c>
      <c r="C46" s="26" t="s">
        <v>139</v>
      </c>
      <c r="D46" s="27" t="s">
        <v>58</v>
      </c>
      <c r="E46" s="28">
        <v>291.28000000000003</v>
      </c>
      <c r="F46" s="28"/>
      <c r="G46" s="28">
        <v>137.21</v>
      </c>
      <c r="H46" s="28">
        <v>154.07</v>
      </c>
      <c r="I46" s="28"/>
      <c r="J46" s="28"/>
      <c r="K46" s="28"/>
      <c r="L46" s="28"/>
      <c r="M46" s="28"/>
      <c r="N46" s="28"/>
      <c r="O46" s="28"/>
      <c r="P46" s="29">
        <f>'[15]Mem. de cálc.'!H381</f>
        <v>0</v>
      </c>
      <c r="Q46" s="29"/>
      <c r="R46" s="29"/>
      <c r="S46" s="93"/>
      <c r="T46" s="30">
        <f t="shared" si="18"/>
        <v>291.27999999999997</v>
      </c>
      <c r="U46" s="30">
        <f t="shared" si="19"/>
        <v>291.27999999999997</v>
      </c>
      <c r="V46" s="85">
        <f t="shared" si="65"/>
        <v>0</v>
      </c>
      <c r="W46" s="96"/>
      <c r="X46" s="96"/>
      <c r="Y46" s="30">
        <f t="shared" si="66"/>
        <v>291.27999999999997</v>
      </c>
      <c r="Z46" s="30">
        <f t="shared" si="87"/>
        <v>291.27999999999997</v>
      </c>
      <c r="AA46" s="85">
        <f t="shared" si="68"/>
        <v>0</v>
      </c>
      <c r="AB46" s="31">
        <v>206.8</v>
      </c>
      <c r="AC46" s="32">
        <f t="shared" si="88"/>
        <v>60236.7</v>
      </c>
      <c r="AD46" s="32">
        <f t="shared" si="69"/>
        <v>0</v>
      </c>
      <c r="AE46" s="32">
        <f t="shared" si="70"/>
        <v>28375.028000000002</v>
      </c>
      <c r="AF46" s="32">
        <f t="shared" si="71"/>
        <v>31861.675999999999</v>
      </c>
      <c r="AG46" s="32">
        <f t="shared" si="72"/>
        <v>0</v>
      </c>
      <c r="AH46" s="32">
        <f t="shared" si="73"/>
        <v>0</v>
      </c>
      <c r="AI46" s="32">
        <f t="shared" si="74"/>
        <v>0</v>
      </c>
      <c r="AJ46" s="32">
        <f t="shared" si="75"/>
        <v>0</v>
      </c>
      <c r="AK46" s="32">
        <f t="shared" si="76"/>
        <v>0</v>
      </c>
      <c r="AL46" s="32">
        <f t="shared" si="77"/>
        <v>0</v>
      </c>
      <c r="AM46" s="32">
        <f t="shared" si="78"/>
        <v>0</v>
      </c>
      <c r="AN46" s="33">
        <f t="shared" si="79"/>
        <v>0</v>
      </c>
      <c r="AO46" s="33">
        <f t="shared" si="80"/>
        <v>0</v>
      </c>
      <c r="AP46" s="33">
        <f t="shared" si="81"/>
        <v>0</v>
      </c>
      <c r="AQ46" s="100">
        <f t="shared" si="82"/>
        <v>0</v>
      </c>
      <c r="AR46" s="32">
        <f>T46*AB46</f>
        <v>60236.703999999998</v>
      </c>
      <c r="AS46" s="100">
        <f t="shared" si="83"/>
        <v>0</v>
      </c>
      <c r="AT46" s="32">
        <f t="shared" si="84"/>
        <v>60236.703999999998</v>
      </c>
      <c r="AU46" s="106">
        <f t="shared" si="85"/>
        <v>60236.703999999998</v>
      </c>
      <c r="AV46" s="83">
        <f t="shared" si="25"/>
        <v>0</v>
      </c>
      <c r="AW46" s="34">
        <f t="shared" si="86"/>
        <v>99.999999999999972</v>
      </c>
      <c r="AX46" s="55"/>
      <c r="AY46" s="55"/>
      <c r="AZ46" s="55"/>
      <c r="BA46" s="55"/>
      <c r="BB46" s="55"/>
      <c r="BC46" s="55"/>
    </row>
    <row r="47" spans="1:55" ht="42.75" x14ac:dyDescent="0.25">
      <c r="A47" s="24">
        <v>89203</v>
      </c>
      <c r="B47" s="52" t="s">
        <v>140</v>
      </c>
      <c r="C47" s="26" t="s">
        <v>141</v>
      </c>
      <c r="D47" s="27" t="s">
        <v>80</v>
      </c>
      <c r="E47" s="28">
        <v>81</v>
      </c>
      <c r="F47" s="28"/>
      <c r="G47" s="28">
        <v>81</v>
      </c>
      <c r="H47" s="28">
        <v>0</v>
      </c>
      <c r="I47" s="28"/>
      <c r="J47" s="28"/>
      <c r="K47" s="28"/>
      <c r="L47" s="28"/>
      <c r="M47" s="28"/>
      <c r="N47" s="28"/>
      <c r="O47" s="28"/>
      <c r="P47" s="29"/>
      <c r="Q47" s="29"/>
      <c r="R47" s="29"/>
      <c r="S47" s="93"/>
      <c r="T47" s="30">
        <f t="shared" si="18"/>
        <v>81</v>
      </c>
      <c r="U47" s="30">
        <f t="shared" si="19"/>
        <v>81</v>
      </c>
      <c r="V47" s="85">
        <f t="shared" si="65"/>
        <v>0</v>
      </c>
      <c r="W47" s="96"/>
      <c r="X47" s="96"/>
      <c r="Y47" s="30">
        <f t="shared" si="66"/>
        <v>81</v>
      </c>
      <c r="Z47" s="30">
        <f t="shared" si="87"/>
        <v>81</v>
      </c>
      <c r="AA47" s="85">
        <f t="shared" si="68"/>
        <v>0</v>
      </c>
      <c r="AB47" s="31">
        <v>152.53</v>
      </c>
      <c r="AC47" s="32">
        <f t="shared" si="88"/>
        <v>12354.93</v>
      </c>
      <c r="AD47" s="32">
        <f t="shared" si="69"/>
        <v>0</v>
      </c>
      <c r="AE47" s="32">
        <f t="shared" si="70"/>
        <v>12354.93</v>
      </c>
      <c r="AF47" s="32">
        <f t="shared" si="71"/>
        <v>0</v>
      </c>
      <c r="AG47" s="32">
        <f t="shared" si="72"/>
        <v>0</v>
      </c>
      <c r="AH47" s="32">
        <f t="shared" si="73"/>
        <v>0</v>
      </c>
      <c r="AI47" s="32">
        <f t="shared" si="74"/>
        <v>0</v>
      </c>
      <c r="AJ47" s="32">
        <f t="shared" si="75"/>
        <v>0</v>
      </c>
      <c r="AK47" s="32">
        <f t="shared" si="76"/>
        <v>0</v>
      </c>
      <c r="AL47" s="32">
        <f t="shared" si="77"/>
        <v>0</v>
      </c>
      <c r="AM47" s="32">
        <f t="shared" si="78"/>
        <v>0</v>
      </c>
      <c r="AN47" s="33">
        <f t="shared" si="79"/>
        <v>0</v>
      </c>
      <c r="AO47" s="33">
        <f t="shared" si="80"/>
        <v>0</v>
      </c>
      <c r="AP47" s="33">
        <f t="shared" si="81"/>
        <v>0</v>
      </c>
      <c r="AQ47" s="100">
        <f t="shared" si="82"/>
        <v>0</v>
      </c>
      <c r="AR47" s="32">
        <f>T47*AB47</f>
        <v>12354.93</v>
      </c>
      <c r="AS47" s="100">
        <f t="shared" si="83"/>
        <v>0</v>
      </c>
      <c r="AT47" s="32">
        <f t="shared" si="84"/>
        <v>12354.93</v>
      </c>
      <c r="AU47" s="106">
        <f t="shared" si="85"/>
        <v>12354.93</v>
      </c>
      <c r="AV47" s="83">
        <f t="shared" si="25"/>
        <v>0</v>
      </c>
      <c r="AW47" s="34">
        <f t="shared" si="86"/>
        <v>100</v>
      </c>
      <c r="AX47" s="55"/>
      <c r="AY47" s="55"/>
      <c r="AZ47" s="55"/>
      <c r="BA47" s="55"/>
      <c r="BB47" s="55"/>
      <c r="BC47" s="55"/>
    </row>
    <row r="48" spans="1:55" x14ac:dyDescent="0.25">
      <c r="A48" s="11"/>
      <c r="B48" s="36"/>
      <c r="C48" s="13" t="s">
        <v>142</v>
      </c>
      <c r="D48" s="13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37"/>
      <c r="Q48" s="37"/>
      <c r="R48" s="37"/>
      <c r="S48" s="94"/>
      <c r="T48" s="39"/>
      <c r="U48" s="39"/>
      <c r="V48" s="39"/>
      <c r="W48" s="39"/>
      <c r="X48" s="39"/>
      <c r="Y48" s="39"/>
      <c r="Z48" s="39"/>
      <c r="AA48" s="39"/>
      <c r="AB48" s="39"/>
      <c r="AC48" s="40">
        <f t="shared" ref="AC48" si="89">SUM(AC40:AC47)</f>
        <v>103586.0852</v>
      </c>
      <c r="AD48" s="41">
        <f>SUM(AD40:AD47)</f>
        <v>0</v>
      </c>
      <c r="AE48" s="41">
        <f t="shared" ref="AE48:AT48" si="90">SUM(AE40:AE47)</f>
        <v>54517.474800000004</v>
      </c>
      <c r="AF48" s="41">
        <f t="shared" si="90"/>
        <v>47290.499320000003</v>
      </c>
      <c r="AG48" s="41">
        <f t="shared" si="90"/>
        <v>0</v>
      </c>
      <c r="AH48" s="41">
        <f t="shared" si="90"/>
        <v>0</v>
      </c>
      <c r="AI48" s="41">
        <f t="shared" si="90"/>
        <v>1778.1120000000001</v>
      </c>
      <c r="AJ48" s="41">
        <f t="shared" si="90"/>
        <v>0</v>
      </c>
      <c r="AK48" s="41">
        <f t="shared" si="90"/>
        <v>0</v>
      </c>
      <c r="AL48" s="41">
        <f t="shared" si="90"/>
        <v>0</v>
      </c>
      <c r="AM48" s="41">
        <f t="shared" si="90"/>
        <v>0</v>
      </c>
      <c r="AN48" s="41">
        <f t="shared" si="90"/>
        <v>0</v>
      </c>
      <c r="AO48" s="41">
        <f t="shared" si="90"/>
        <v>0</v>
      </c>
      <c r="AP48" s="41">
        <f t="shared" si="90"/>
        <v>0</v>
      </c>
      <c r="AQ48" s="101">
        <f t="shared" si="90"/>
        <v>0</v>
      </c>
      <c r="AR48" s="41">
        <f t="shared" si="90"/>
        <v>103585.49539999999</v>
      </c>
      <c r="AS48" s="101">
        <f t="shared" si="90"/>
        <v>0</v>
      </c>
      <c r="AT48" s="41">
        <f t="shared" si="90"/>
        <v>103585.49539999999</v>
      </c>
      <c r="AU48" s="106">
        <f>SUBTOTAL(9,AU40:AU47)</f>
        <v>103585.49539999999</v>
      </c>
      <c r="AV48" s="83"/>
      <c r="AW48" s="34"/>
      <c r="AX48" s="110">
        <f>AU48+AV48</f>
        <v>103585.49539999999</v>
      </c>
      <c r="AY48" s="110">
        <f>AC48</f>
        <v>103586.0852</v>
      </c>
      <c r="AZ48" s="23"/>
      <c r="BA48" s="23"/>
      <c r="BB48" s="23"/>
      <c r="BC48" s="23"/>
    </row>
    <row r="49" spans="1:55" x14ac:dyDescent="0.25">
      <c r="A49" s="58"/>
      <c r="B49" s="59"/>
      <c r="C49" s="66"/>
      <c r="D49" s="60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29"/>
      <c r="Q49" s="29"/>
      <c r="R49" s="29"/>
      <c r="S49" s="97"/>
      <c r="T49" s="63"/>
      <c r="U49" s="63"/>
      <c r="V49" s="63"/>
      <c r="W49" s="96"/>
      <c r="X49" s="96"/>
      <c r="Y49" s="63"/>
      <c r="Z49" s="63"/>
      <c r="AA49" s="63"/>
      <c r="AB49" s="63"/>
      <c r="AC49" s="63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54">
        <f>TRUNC(P49*AB49,2)</f>
        <v>0</v>
      </c>
      <c r="AO49" s="33"/>
      <c r="AP49" s="54"/>
      <c r="AQ49" s="100"/>
      <c r="AR49" s="32"/>
      <c r="AS49" s="199"/>
      <c r="AT49" s="199"/>
      <c r="AU49" s="106"/>
      <c r="AV49" s="83"/>
      <c r="AW49" s="34"/>
      <c r="AX49" s="55"/>
      <c r="AY49" s="55"/>
      <c r="AZ49" s="55"/>
      <c r="BA49" s="55"/>
      <c r="BB49" s="55"/>
      <c r="BC49" s="55"/>
    </row>
    <row r="50" spans="1:55" x14ac:dyDescent="0.25">
      <c r="A50" s="11"/>
      <c r="B50" s="11" t="s">
        <v>143</v>
      </c>
      <c r="C50" s="12" t="s">
        <v>144</v>
      </c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37"/>
      <c r="Q50" s="37"/>
      <c r="R50" s="37"/>
      <c r="S50" s="95"/>
      <c r="T50" s="39"/>
      <c r="U50" s="39"/>
      <c r="V50" s="39"/>
      <c r="W50" s="39"/>
      <c r="X50" s="39"/>
      <c r="Y50" s="39"/>
      <c r="Z50" s="39"/>
      <c r="AA50" s="39"/>
      <c r="AB50" s="39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101"/>
      <c r="AR50" s="40"/>
      <c r="AS50" s="202"/>
      <c r="AT50" s="202"/>
      <c r="AU50" s="106"/>
      <c r="AV50" s="83"/>
      <c r="AW50" s="34"/>
      <c r="AX50" s="23"/>
      <c r="AY50" s="23"/>
      <c r="AZ50" s="23"/>
      <c r="BA50" s="23"/>
      <c r="BB50" s="23"/>
      <c r="BC50" s="23"/>
    </row>
    <row r="51" spans="1:55" ht="42.75" x14ac:dyDescent="0.25">
      <c r="A51" s="24" t="s">
        <v>145</v>
      </c>
      <c r="B51" s="52" t="s">
        <v>146</v>
      </c>
      <c r="C51" s="26" t="s">
        <v>147</v>
      </c>
      <c r="D51" s="27" t="s">
        <v>51</v>
      </c>
      <c r="E51" s="28">
        <v>53.065399999999997</v>
      </c>
      <c r="F51" s="28"/>
      <c r="G51" s="28">
        <v>1.33</v>
      </c>
      <c r="H51" s="28">
        <v>4.95</v>
      </c>
      <c r="I51" s="28"/>
      <c r="J51" s="28">
        <v>2.31</v>
      </c>
      <c r="K51" s="28">
        <v>3.93</v>
      </c>
      <c r="L51" s="28">
        <v>8.91</v>
      </c>
      <c r="M51" s="28"/>
      <c r="N51" s="28">
        <v>8.18</v>
      </c>
      <c r="O51" s="28"/>
      <c r="P51" s="29">
        <f>'[15]Mem. de cálc.'!H435</f>
        <v>23.455005000000003</v>
      </c>
      <c r="Q51" s="29"/>
      <c r="R51" s="29"/>
      <c r="S51" s="93"/>
      <c r="T51" s="30">
        <f t="shared" si="18"/>
        <v>53.065004999999999</v>
      </c>
      <c r="U51" s="30">
        <f t="shared" si="19"/>
        <v>53.065004999999999</v>
      </c>
      <c r="V51" s="85">
        <f t="shared" ref="V51:V57" si="91">E51-U51</f>
        <v>3.949999999974807E-4</v>
      </c>
      <c r="W51" s="96"/>
      <c r="X51" s="96"/>
      <c r="Y51" s="30">
        <f t="shared" ref="Y51:Y57" si="92">W51+T51</f>
        <v>53.065004999999999</v>
      </c>
      <c r="Z51" s="30">
        <f t="shared" ref="Z51" si="93">Y51+W51</f>
        <v>53.065004999999999</v>
      </c>
      <c r="AA51" s="85">
        <f>E51-Z51</f>
        <v>3.949999999974807E-4</v>
      </c>
      <c r="AB51" s="31">
        <v>361.39</v>
      </c>
      <c r="AC51" s="32">
        <f>TRUNC(ROUND(E51*AB51,2),2)</f>
        <v>19177.3</v>
      </c>
      <c r="AD51" s="32">
        <f t="shared" ref="AD51:AD57" si="94">F51*AB51</f>
        <v>0</v>
      </c>
      <c r="AE51" s="32">
        <f t="shared" ref="AE51:AE57" si="95">G51*AB51</f>
        <v>480.64870000000002</v>
      </c>
      <c r="AF51" s="32">
        <f t="shared" ref="AF51:AF57" si="96">H51*AB51</f>
        <v>1788.8805</v>
      </c>
      <c r="AG51" s="32">
        <f t="shared" ref="AG51:AG57" si="97">I51*AB51</f>
        <v>0</v>
      </c>
      <c r="AH51" s="32">
        <f t="shared" ref="AH51:AH57" si="98">J51*AB51</f>
        <v>834.81089999999995</v>
      </c>
      <c r="AI51" s="32">
        <f t="shared" ref="AI51:AI57" si="99">K51*AB51</f>
        <v>1420.2627</v>
      </c>
      <c r="AJ51" s="32">
        <f t="shared" ref="AJ51:AJ57" si="100">L51*AB51</f>
        <v>3219.9848999999999</v>
      </c>
      <c r="AK51" s="32">
        <f t="shared" ref="AK51:AK57" si="101">M51*AB51</f>
        <v>0</v>
      </c>
      <c r="AL51" s="32">
        <f t="shared" ref="AL51:AL57" si="102">N51*AB51</f>
        <v>2956.1701999999996</v>
      </c>
      <c r="AM51" s="32">
        <f t="shared" ref="AM51:AM57" si="103">O51*AB51</f>
        <v>0</v>
      </c>
      <c r="AN51" s="33">
        <f t="shared" ref="AN51:AN57" si="104">TRUNC(ROUND(P51*AB51,2),2)</f>
        <v>8476.4</v>
      </c>
      <c r="AO51" s="33">
        <f t="shared" ref="AO51:AO57" si="105">Q51*AB51</f>
        <v>0</v>
      </c>
      <c r="AP51" s="33">
        <f t="shared" ref="AP51:AP57" si="106">R51*AB51</f>
        <v>0</v>
      </c>
      <c r="AQ51" s="100">
        <f t="shared" ref="AQ51:AQ57" si="107">S51*AB51</f>
        <v>0</v>
      </c>
      <c r="AR51" s="32">
        <f>AC51</f>
        <v>19177.3</v>
      </c>
      <c r="AS51" s="100">
        <f t="shared" ref="AS51:AS56" si="108">X51*AB51</f>
        <v>0</v>
      </c>
      <c r="AT51" s="32">
        <f t="shared" ref="AT51:AT57" si="109">AR51+AS51</f>
        <v>19177.3</v>
      </c>
      <c r="AU51" s="106">
        <f t="shared" ref="AU51:AU57" si="110">AR51+AQ51</f>
        <v>19177.3</v>
      </c>
      <c r="AV51" s="83">
        <f t="shared" si="25"/>
        <v>0</v>
      </c>
      <c r="AW51" s="34">
        <f t="shared" ref="AW51:AW57" si="111">(U51*100)/E51</f>
        <v>99.999255635498841</v>
      </c>
      <c r="AX51" s="65"/>
      <c r="AY51" s="65"/>
      <c r="AZ51" s="65"/>
      <c r="BA51" s="65"/>
      <c r="BB51" s="65"/>
      <c r="BC51" s="65"/>
    </row>
    <row r="52" spans="1:55" ht="28.5" x14ac:dyDescent="0.25">
      <c r="A52" s="24" t="s">
        <v>148</v>
      </c>
      <c r="B52" s="52" t="s">
        <v>149</v>
      </c>
      <c r="C52" s="26" t="s">
        <v>120</v>
      </c>
      <c r="D52" s="27" t="s">
        <v>51</v>
      </c>
      <c r="E52" s="28">
        <v>56.4</v>
      </c>
      <c r="F52" s="28"/>
      <c r="G52" s="28">
        <v>6.26</v>
      </c>
      <c r="H52" s="28">
        <v>0</v>
      </c>
      <c r="I52" s="28">
        <v>44.6</v>
      </c>
      <c r="J52" s="28">
        <v>5.54</v>
      </c>
      <c r="K52" s="28"/>
      <c r="L52" s="28"/>
      <c r="M52" s="28"/>
      <c r="N52" s="28"/>
      <c r="O52" s="28"/>
      <c r="P52" s="29"/>
      <c r="Q52" s="29"/>
      <c r="R52" s="29"/>
      <c r="S52" s="93"/>
      <c r="T52" s="30">
        <f t="shared" si="18"/>
        <v>56.4</v>
      </c>
      <c r="U52" s="30">
        <f t="shared" si="19"/>
        <v>56.4</v>
      </c>
      <c r="V52" s="85">
        <f t="shared" si="91"/>
        <v>0</v>
      </c>
      <c r="W52" s="96"/>
      <c r="X52" s="96"/>
      <c r="Y52" s="30">
        <f t="shared" si="92"/>
        <v>56.4</v>
      </c>
      <c r="Z52" s="30">
        <f t="shared" ref="Z52:Z57" si="112">Y52+W52</f>
        <v>56.4</v>
      </c>
      <c r="AA52" s="85">
        <f>E52-Z52</f>
        <v>0</v>
      </c>
      <c r="AB52" s="31">
        <v>374.2</v>
      </c>
      <c r="AC52" s="32">
        <f>TRUNC(ROUND(E52*AB52,2),2)</f>
        <v>21104.880000000001</v>
      </c>
      <c r="AD52" s="32">
        <f t="shared" si="94"/>
        <v>0</v>
      </c>
      <c r="AE52" s="32">
        <f t="shared" si="95"/>
        <v>2342.4919999999997</v>
      </c>
      <c r="AF52" s="32">
        <f t="shared" si="96"/>
        <v>0</v>
      </c>
      <c r="AG52" s="32">
        <f t="shared" si="97"/>
        <v>16689.32</v>
      </c>
      <c r="AH52" s="32">
        <f t="shared" si="98"/>
        <v>2073.0679999999998</v>
      </c>
      <c r="AI52" s="32">
        <f t="shared" si="99"/>
        <v>0</v>
      </c>
      <c r="AJ52" s="32">
        <f t="shared" si="100"/>
        <v>0</v>
      </c>
      <c r="AK52" s="32">
        <f t="shared" si="101"/>
        <v>0</v>
      </c>
      <c r="AL52" s="32">
        <f t="shared" si="102"/>
        <v>0</v>
      </c>
      <c r="AM52" s="32">
        <f t="shared" si="103"/>
        <v>0</v>
      </c>
      <c r="AN52" s="33">
        <f t="shared" si="104"/>
        <v>0</v>
      </c>
      <c r="AO52" s="33">
        <f t="shared" si="105"/>
        <v>0</v>
      </c>
      <c r="AP52" s="33">
        <f t="shared" si="106"/>
        <v>0</v>
      </c>
      <c r="AQ52" s="100">
        <f t="shared" si="107"/>
        <v>0</v>
      </c>
      <c r="AR52" s="32">
        <f>T52*AB52</f>
        <v>21104.879999999997</v>
      </c>
      <c r="AS52" s="100">
        <f t="shared" si="108"/>
        <v>0</v>
      </c>
      <c r="AT52" s="32">
        <f t="shared" si="109"/>
        <v>21104.879999999997</v>
      </c>
      <c r="AU52" s="106">
        <f t="shared" si="110"/>
        <v>21104.879999999997</v>
      </c>
      <c r="AV52" s="83">
        <f t="shared" si="25"/>
        <v>0</v>
      </c>
      <c r="AW52" s="34">
        <f t="shared" si="111"/>
        <v>100</v>
      </c>
      <c r="AX52" s="65"/>
      <c r="AY52" s="65"/>
      <c r="AZ52" s="65"/>
      <c r="BA52" s="65"/>
      <c r="BB52" s="65"/>
      <c r="BC52" s="65"/>
    </row>
    <row r="53" spans="1:55" ht="28.5" x14ac:dyDescent="0.25">
      <c r="A53" s="24" t="s">
        <v>150</v>
      </c>
      <c r="B53" s="52" t="s">
        <v>151</v>
      </c>
      <c r="C53" s="26" t="s">
        <v>129</v>
      </c>
      <c r="D53" s="27" t="s">
        <v>130</v>
      </c>
      <c r="E53" s="28">
        <v>2893.62</v>
      </c>
      <c r="F53" s="28"/>
      <c r="G53" s="28">
        <v>208.3</v>
      </c>
      <c r="H53" s="28">
        <v>116.7</v>
      </c>
      <c r="I53" s="28">
        <v>1539.3</v>
      </c>
      <c r="J53" s="28">
        <v>327.64999999999998</v>
      </c>
      <c r="K53" s="28">
        <v>86.02</v>
      </c>
      <c r="L53" s="28">
        <v>227.16</v>
      </c>
      <c r="M53" s="28"/>
      <c r="N53" s="28">
        <v>389.49</v>
      </c>
      <c r="O53" s="28"/>
      <c r="P53" s="29"/>
      <c r="Q53" s="29"/>
      <c r="R53" s="29"/>
      <c r="S53" s="93"/>
      <c r="T53" s="30">
        <f t="shared" si="18"/>
        <v>2894.62</v>
      </c>
      <c r="U53" s="30">
        <f t="shared" si="19"/>
        <v>2894.62</v>
      </c>
      <c r="V53" s="85">
        <v>0</v>
      </c>
      <c r="W53" s="96"/>
      <c r="X53" s="96"/>
      <c r="Y53" s="30">
        <f t="shared" si="92"/>
        <v>2894.62</v>
      </c>
      <c r="Z53" s="30">
        <f t="shared" si="112"/>
        <v>2894.62</v>
      </c>
      <c r="AA53" s="85">
        <v>0</v>
      </c>
      <c r="AB53" s="31">
        <v>7.34</v>
      </c>
      <c r="AC53" s="32">
        <f>TRUNC(ROUND(E53*AB53,2),2)</f>
        <v>21239.17</v>
      </c>
      <c r="AD53" s="32">
        <f t="shared" si="94"/>
        <v>0</v>
      </c>
      <c r="AE53" s="32">
        <f t="shared" si="95"/>
        <v>1528.922</v>
      </c>
      <c r="AF53" s="32">
        <f t="shared" si="96"/>
        <v>856.57799999999997</v>
      </c>
      <c r="AG53" s="32">
        <f t="shared" si="97"/>
        <v>11298.462</v>
      </c>
      <c r="AH53" s="32">
        <f t="shared" si="98"/>
        <v>2404.9509999999996</v>
      </c>
      <c r="AI53" s="32">
        <f t="shared" si="99"/>
        <v>631.38679999999999</v>
      </c>
      <c r="AJ53" s="32">
        <f t="shared" si="100"/>
        <v>1667.3543999999999</v>
      </c>
      <c r="AK53" s="32">
        <f t="shared" si="101"/>
        <v>0</v>
      </c>
      <c r="AL53" s="32">
        <f t="shared" si="102"/>
        <v>2858.8566000000001</v>
      </c>
      <c r="AM53" s="32">
        <f t="shared" si="103"/>
        <v>0</v>
      </c>
      <c r="AN53" s="33">
        <f t="shared" si="104"/>
        <v>0</v>
      </c>
      <c r="AO53" s="33">
        <f t="shared" si="105"/>
        <v>0</v>
      </c>
      <c r="AP53" s="33">
        <f t="shared" si="106"/>
        <v>0</v>
      </c>
      <c r="AQ53" s="100">
        <f t="shared" si="107"/>
        <v>0</v>
      </c>
      <c r="AR53" s="32">
        <f>AC53</f>
        <v>21239.17</v>
      </c>
      <c r="AS53" s="100">
        <f t="shared" si="108"/>
        <v>0</v>
      </c>
      <c r="AT53" s="32">
        <f t="shared" si="109"/>
        <v>21239.17</v>
      </c>
      <c r="AU53" s="106">
        <f t="shared" si="110"/>
        <v>21239.17</v>
      </c>
      <c r="AV53" s="83">
        <f t="shared" si="25"/>
        <v>0</v>
      </c>
      <c r="AW53" s="34">
        <f t="shared" si="111"/>
        <v>100.0345587879542</v>
      </c>
      <c r="AX53" s="65"/>
      <c r="AY53" s="65"/>
      <c r="AZ53" s="65"/>
      <c r="BA53" s="65"/>
      <c r="BB53" s="65"/>
      <c r="BC53" s="65"/>
    </row>
    <row r="54" spans="1:55" ht="28.5" x14ac:dyDescent="0.25">
      <c r="A54" s="24" t="s">
        <v>152</v>
      </c>
      <c r="B54" s="52" t="s">
        <v>153</v>
      </c>
      <c r="C54" s="26" t="s">
        <v>154</v>
      </c>
      <c r="D54" s="27" t="s">
        <v>130</v>
      </c>
      <c r="E54" s="28">
        <v>1922.43</v>
      </c>
      <c r="F54" s="28"/>
      <c r="G54" s="28">
        <v>302.10000000000002</v>
      </c>
      <c r="H54" s="28">
        <v>310.8</v>
      </c>
      <c r="I54" s="28">
        <v>207.3</v>
      </c>
      <c r="J54" s="28">
        <v>243.89</v>
      </c>
      <c r="K54" s="28">
        <v>121.94</v>
      </c>
      <c r="L54" s="28">
        <v>309.86</v>
      </c>
      <c r="M54" s="28"/>
      <c r="N54" s="28">
        <v>239.94</v>
      </c>
      <c r="O54" s="28"/>
      <c r="P54" s="29">
        <f>'[15]Mem. de cálc.'!H524</f>
        <v>66</v>
      </c>
      <c r="Q54" s="29">
        <v>120.6</v>
      </c>
      <c r="R54" s="29"/>
      <c r="S54" s="93"/>
      <c r="T54" s="30">
        <f t="shared" si="18"/>
        <v>1922.4300000000003</v>
      </c>
      <c r="U54" s="30">
        <f t="shared" si="19"/>
        <v>1922.4300000000003</v>
      </c>
      <c r="V54" s="85">
        <f t="shared" si="91"/>
        <v>0</v>
      </c>
      <c r="W54" s="96"/>
      <c r="X54" s="96"/>
      <c r="Y54" s="30">
        <f t="shared" si="92"/>
        <v>1922.4300000000003</v>
      </c>
      <c r="Z54" s="30">
        <f t="shared" si="112"/>
        <v>1922.4300000000003</v>
      </c>
      <c r="AA54" s="85">
        <f>E54-Z54</f>
        <v>0</v>
      </c>
      <c r="AB54" s="31">
        <v>7.66</v>
      </c>
      <c r="AC54" s="32">
        <f>TRUNC(ROUND(E54*AB54,2),2)</f>
        <v>14725.81</v>
      </c>
      <c r="AD54" s="32">
        <f t="shared" si="94"/>
        <v>0</v>
      </c>
      <c r="AE54" s="32">
        <f t="shared" si="95"/>
        <v>2314.0860000000002</v>
      </c>
      <c r="AF54" s="32">
        <f t="shared" si="96"/>
        <v>2380.7280000000001</v>
      </c>
      <c r="AG54" s="32">
        <f t="shared" si="97"/>
        <v>1587.9180000000001</v>
      </c>
      <c r="AH54" s="32">
        <f t="shared" si="98"/>
        <v>1868.1974</v>
      </c>
      <c r="AI54" s="32">
        <f t="shared" si="99"/>
        <v>934.06039999999996</v>
      </c>
      <c r="AJ54" s="32">
        <f t="shared" si="100"/>
        <v>2373.5276000000003</v>
      </c>
      <c r="AK54" s="32">
        <f t="shared" si="101"/>
        <v>0</v>
      </c>
      <c r="AL54" s="32">
        <f t="shared" si="102"/>
        <v>1837.9404</v>
      </c>
      <c r="AM54" s="32">
        <f t="shared" si="103"/>
        <v>0</v>
      </c>
      <c r="AN54" s="33">
        <f t="shared" si="104"/>
        <v>505.56</v>
      </c>
      <c r="AO54" s="33">
        <f t="shared" si="105"/>
        <v>923.79599999999994</v>
      </c>
      <c r="AP54" s="33">
        <f t="shared" si="106"/>
        <v>0</v>
      </c>
      <c r="AQ54" s="100">
        <f t="shared" si="107"/>
        <v>0</v>
      </c>
      <c r="AR54" s="32">
        <f>T54*AB54</f>
        <v>14725.813800000002</v>
      </c>
      <c r="AS54" s="100">
        <f t="shared" si="108"/>
        <v>0</v>
      </c>
      <c r="AT54" s="32">
        <f t="shared" si="109"/>
        <v>14725.813800000002</v>
      </c>
      <c r="AU54" s="106">
        <f t="shared" si="110"/>
        <v>14725.813800000002</v>
      </c>
      <c r="AV54" s="83">
        <f t="shared" si="25"/>
        <v>0</v>
      </c>
      <c r="AW54" s="34">
        <f t="shared" si="111"/>
        <v>100.00000000000001</v>
      </c>
      <c r="AX54" s="65"/>
      <c r="AY54" s="65"/>
      <c r="AZ54" s="65"/>
      <c r="BA54" s="65"/>
      <c r="BB54" s="65"/>
      <c r="BC54" s="65"/>
    </row>
    <row r="55" spans="1:55" ht="28.5" x14ac:dyDescent="0.25">
      <c r="A55" s="24" t="s">
        <v>155</v>
      </c>
      <c r="B55" s="52" t="s">
        <v>156</v>
      </c>
      <c r="C55" s="26" t="s">
        <v>136</v>
      </c>
      <c r="D55" s="27" t="s">
        <v>130</v>
      </c>
      <c r="E55" s="28">
        <v>1800.59</v>
      </c>
      <c r="F55" s="28"/>
      <c r="G55" s="28">
        <v>114.1</v>
      </c>
      <c r="H55" s="28">
        <v>85.9</v>
      </c>
      <c r="I55" s="28">
        <v>362.8</v>
      </c>
      <c r="J55" s="28">
        <v>215.81</v>
      </c>
      <c r="K55" s="28">
        <v>72.5</v>
      </c>
      <c r="L55" s="28">
        <v>719.61</v>
      </c>
      <c r="M55" s="28"/>
      <c r="N55" s="28">
        <v>230.57</v>
      </c>
      <c r="O55" s="28"/>
      <c r="P55" s="29"/>
      <c r="Q55" s="29"/>
      <c r="R55" s="29"/>
      <c r="S55" s="93"/>
      <c r="T55" s="30">
        <v>1800.59</v>
      </c>
      <c r="U55" s="30">
        <f t="shared" si="19"/>
        <v>1800.59</v>
      </c>
      <c r="V55" s="85">
        <f t="shared" si="91"/>
        <v>0</v>
      </c>
      <c r="W55" s="96"/>
      <c r="X55" s="96"/>
      <c r="Y55" s="30">
        <f t="shared" si="92"/>
        <v>1800.59</v>
      </c>
      <c r="Z55" s="30">
        <f t="shared" si="112"/>
        <v>1800.59</v>
      </c>
      <c r="AA55" s="85">
        <f>E55-Z55</f>
        <v>0</v>
      </c>
      <c r="AB55" s="31">
        <v>7.3</v>
      </c>
      <c r="AC55" s="32">
        <f>TRUNC(ROUND(E55*AB55,2),2)</f>
        <v>13144.31</v>
      </c>
      <c r="AD55" s="32">
        <f t="shared" si="94"/>
        <v>0</v>
      </c>
      <c r="AE55" s="32">
        <f t="shared" si="95"/>
        <v>832.93</v>
      </c>
      <c r="AF55" s="32">
        <f t="shared" si="96"/>
        <v>627.07000000000005</v>
      </c>
      <c r="AG55" s="32">
        <f t="shared" si="97"/>
        <v>2648.44</v>
      </c>
      <c r="AH55" s="32">
        <f t="shared" si="98"/>
        <v>1575.413</v>
      </c>
      <c r="AI55" s="32">
        <f t="shared" si="99"/>
        <v>529.25</v>
      </c>
      <c r="AJ55" s="32">
        <f t="shared" si="100"/>
        <v>5253.1530000000002</v>
      </c>
      <c r="AK55" s="32">
        <f t="shared" si="101"/>
        <v>0</v>
      </c>
      <c r="AL55" s="32">
        <f t="shared" si="102"/>
        <v>1683.1609999999998</v>
      </c>
      <c r="AM55" s="32">
        <f t="shared" si="103"/>
        <v>0</v>
      </c>
      <c r="AN55" s="33">
        <f t="shared" si="104"/>
        <v>0</v>
      </c>
      <c r="AO55" s="33">
        <f t="shared" si="105"/>
        <v>0</v>
      </c>
      <c r="AP55" s="33">
        <f t="shared" si="106"/>
        <v>0</v>
      </c>
      <c r="AQ55" s="100">
        <f t="shared" si="107"/>
        <v>0</v>
      </c>
      <c r="AR55" s="32">
        <f>T55*AB55</f>
        <v>13144.306999999999</v>
      </c>
      <c r="AS55" s="100">
        <f t="shared" si="108"/>
        <v>0</v>
      </c>
      <c r="AT55" s="32">
        <f t="shared" si="109"/>
        <v>13144.306999999999</v>
      </c>
      <c r="AU55" s="106">
        <f t="shared" si="110"/>
        <v>13144.306999999999</v>
      </c>
      <c r="AV55" s="83">
        <f t="shared" si="25"/>
        <v>0</v>
      </c>
      <c r="AW55" s="34">
        <f t="shared" si="111"/>
        <v>100</v>
      </c>
      <c r="AX55" s="65"/>
      <c r="AY55" s="65"/>
      <c r="AZ55" s="65"/>
      <c r="BA55" s="65"/>
      <c r="BB55" s="65"/>
      <c r="BC55" s="65"/>
    </row>
    <row r="56" spans="1:55" ht="57" x14ac:dyDescent="0.25">
      <c r="A56" s="24" t="s">
        <v>157</v>
      </c>
      <c r="B56" s="52" t="s">
        <v>158</v>
      </c>
      <c r="C56" s="26" t="s">
        <v>159</v>
      </c>
      <c r="D56" s="27" t="s">
        <v>58</v>
      </c>
      <c r="E56" s="28">
        <v>1052.3065000000001</v>
      </c>
      <c r="F56" s="28"/>
      <c r="G56" s="28">
        <v>100.66</v>
      </c>
      <c r="H56" s="28">
        <v>48.63</v>
      </c>
      <c r="I56" s="28">
        <v>508.53</v>
      </c>
      <c r="J56" s="28">
        <v>133.96</v>
      </c>
      <c r="K56" s="28">
        <v>40.71</v>
      </c>
      <c r="L56" s="28">
        <v>122.53</v>
      </c>
      <c r="M56" s="28"/>
      <c r="N56" s="28">
        <v>97.29</v>
      </c>
      <c r="O56" s="28"/>
      <c r="P56" s="29"/>
      <c r="Q56" s="29"/>
      <c r="R56" s="29"/>
      <c r="S56" s="93"/>
      <c r="T56" s="30">
        <f t="shared" si="18"/>
        <v>1052.31</v>
      </c>
      <c r="U56" s="30">
        <f t="shared" si="19"/>
        <v>1052.31</v>
      </c>
      <c r="V56" s="85">
        <f t="shared" si="91"/>
        <v>-3.4999999998035491E-3</v>
      </c>
      <c r="W56" s="96"/>
      <c r="X56" s="96"/>
      <c r="Y56" s="30">
        <f t="shared" si="92"/>
        <v>1052.31</v>
      </c>
      <c r="Z56" s="30">
        <f t="shared" si="112"/>
        <v>1052.31</v>
      </c>
      <c r="AA56" s="85">
        <f>E56-Z56</f>
        <v>-3.4999999998035491E-3</v>
      </c>
      <c r="AB56" s="31">
        <v>105.98</v>
      </c>
      <c r="AC56" s="32">
        <f>E56*AB56</f>
        <v>111523.44287000001</v>
      </c>
      <c r="AD56" s="32">
        <f t="shared" si="94"/>
        <v>0</v>
      </c>
      <c r="AE56" s="32">
        <f t="shared" si="95"/>
        <v>10667.9468</v>
      </c>
      <c r="AF56" s="32">
        <f t="shared" si="96"/>
        <v>5153.8074000000006</v>
      </c>
      <c r="AG56" s="32">
        <f t="shared" si="97"/>
        <v>53894.009400000003</v>
      </c>
      <c r="AH56" s="32">
        <f t="shared" si="98"/>
        <v>14197.080800000002</v>
      </c>
      <c r="AI56" s="32">
        <f t="shared" si="99"/>
        <v>4314.4458000000004</v>
      </c>
      <c r="AJ56" s="32">
        <f t="shared" si="100"/>
        <v>12985.7294</v>
      </c>
      <c r="AK56" s="32">
        <f t="shared" si="101"/>
        <v>0</v>
      </c>
      <c r="AL56" s="32">
        <f t="shared" si="102"/>
        <v>10310.7942</v>
      </c>
      <c r="AM56" s="32">
        <f t="shared" si="103"/>
        <v>0</v>
      </c>
      <c r="AN56" s="33">
        <f t="shared" si="104"/>
        <v>0</v>
      </c>
      <c r="AO56" s="33">
        <f t="shared" si="105"/>
        <v>0</v>
      </c>
      <c r="AP56" s="33">
        <f t="shared" si="106"/>
        <v>0</v>
      </c>
      <c r="AQ56" s="100">
        <f t="shared" si="107"/>
        <v>0</v>
      </c>
      <c r="AR56" s="32">
        <v>111523.01</v>
      </c>
      <c r="AS56" s="100">
        <f t="shared" si="108"/>
        <v>0</v>
      </c>
      <c r="AT56" s="32">
        <f t="shared" si="109"/>
        <v>111523.01</v>
      </c>
      <c r="AU56" s="106">
        <f t="shared" si="110"/>
        <v>111523.01</v>
      </c>
      <c r="AV56" s="83">
        <f t="shared" si="25"/>
        <v>0</v>
      </c>
      <c r="AW56" s="34">
        <f t="shared" si="111"/>
        <v>100.00033260271601</v>
      </c>
      <c r="AX56" s="65"/>
      <c r="AY56" s="65"/>
      <c r="AZ56" s="65"/>
      <c r="BA56" s="65"/>
      <c r="BB56" s="65"/>
      <c r="BC56" s="65"/>
    </row>
    <row r="57" spans="1:55" ht="28.5" x14ac:dyDescent="0.25">
      <c r="A57" s="24" t="s">
        <v>160</v>
      </c>
      <c r="B57" s="52" t="s">
        <v>161</v>
      </c>
      <c r="C57" s="26" t="s">
        <v>162</v>
      </c>
      <c r="D57" s="27" t="s">
        <v>58</v>
      </c>
      <c r="E57" s="28">
        <v>335.1</v>
      </c>
      <c r="F57" s="28"/>
      <c r="G57" s="28"/>
      <c r="H57" s="28">
        <v>0</v>
      </c>
      <c r="I57" s="28"/>
      <c r="J57" s="28"/>
      <c r="K57" s="28"/>
      <c r="L57" s="28">
        <v>335.1</v>
      </c>
      <c r="M57" s="28"/>
      <c r="N57" s="28"/>
      <c r="O57" s="28"/>
      <c r="P57" s="29"/>
      <c r="Q57" s="29"/>
      <c r="R57" s="29"/>
      <c r="S57" s="93"/>
      <c r="T57" s="30">
        <f t="shared" si="18"/>
        <v>335.1</v>
      </c>
      <c r="U57" s="30">
        <f t="shared" si="19"/>
        <v>335.1</v>
      </c>
      <c r="V57" s="85">
        <f t="shared" si="91"/>
        <v>0</v>
      </c>
      <c r="W57" s="96"/>
      <c r="X57" s="96"/>
      <c r="Y57" s="30">
        <f t="shared" si="92"/>
        <v>335.1</v>
      </c>
      <c r="Z57" s="30">
        <f t="shared" si="112"/>
        <v>335.1</v>
      </c>
      <c r="AA57" s="85">
        <f>E57-Z57</f>
        <v>0</v>
      </c>
      <c r="AB57" s="31">
        <v>90.98</v>
      </c>
      <c r="AC57" s="32">
        <f>TRUNC(ROUND(E57*AB57,2),2)</f>
        <v>30487.4</v>
      </c>
      <c r="AD57" s="32">
        <f t="shared" si="94"/>
        <v>0</v>
      </c>
      <c r="AE57" s="32">
        <f t="shared" si="95"/>
        <v>0</v>
      </c>
      <c r="AF57" s="32">
        <f t="shared" si="96"/>
        <v>0</v>
      </c>
      <c r="AG57" s="32">
        <f t="shared" si="97"/>
        <v>0</v>
      </c>
      <c r="AH57" s="32">
        <f t="shared" si="98"/>
        <v>0</v>
      </c>
      <c r="AI57" s="32">
        <f t="shared" si="99"/>
        <v>0</v>
      </c>
      <c r="AJ57" s="32">
        <f t="shared" si="100"/>
        <v>30487.398000000005</v>
      </c>
      <c r="AK57" s="32">
        <f t="shared" si="101"/>
        <v>0</v>
      </c>
      <c r="AL57" s="32">
        <f t="shared" si="102"/>
        <v>0</v>
      </c>
      <c r="AM57" s="32">
        <f t="shared" si="103"/>
        <v>0</v>
      </c>
      <c r="AN57" s="33">
        <f t="shared" si="104"/>
        <v>0</v>
      </c>
      <c r="AO57" s="33">
        <f t="shared" si="105"/>
        <v>0</v>
      </c>
      <c r="AP57" s="33">
        <f t="shared" si="106"/>
        <v>0</v>
      </c>
      <c r="AQ57" s="100">
        <f t="shared" si="107"/>
        <v>0</v>
      </c>
      <c r="AR57" s="32">
        <f>T57*AB57</f>
        <v>30487.398000000005</v>
      </c>
      <c r="AS57" s="100">
        <f>AB57*X57</f>
        <v>0</v>
      </c>
      <c r="AT57" s="32">
        <f t="shared" si="109"/>
        <v>30487.398000000005</v>
      </c>
      <c r="AU57" s="106">
        <f t="shared" si="110"/>
        <v>30487.398000000005</v>
      </c>
      <c r="AV57" s="83">
        <f t="shared" si="25"/>
        <v>0</v>
      </c>
      <c r="AW57" s="34">
        <f t="shared" si="111"/>
        <v>100</v>
      </c>
      <c r="AX57" s="65"/>
      <c r="AY57" s="65"/>
      <c r="AZ57" s="108">
        <f>AR61+AQ61</f>
        <v>4827.8687999999993</v>
      </c>
      <c r="BA57" s="65"/>
      <c r="BB57" s="65"/>
      <c r="BC57" s="65"/>
    </row>
    <row r="58" spans="1:55" x14ac:dyDescent="0.25">
      <c r="A58" s="11"/>
      <c r="B58" s="11"/>
      <c r="C58" s="13" t="s">
        <v>163</v>
      </c>
      <c r="D58" s="13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68"/>
      <c r="Q58" s="68"/>
      <c r="R58" s="68"/>
      <c r="S58" s="95"/>
      <c r="T58" s="39"/>
      <c r="U58" s="39"/>
      <c r="V58" s="39"/>
      <c r="W58" s="39"/>
      <c r="X58" s="39"/>
      <c r="Y58" s="39"/>
      <c r="Z58" s="39"/>
      <c r="AA58" s="39"/>
      <c r="AB58" s="39"/>
      <c r="AC58" s="41">
        <f>SUM(AC49:AC57)</f>
        <v>231402.31286999999</v>
      </c>
      <c r="AD58" s="41">
        <f>SUM(AD51:AD57)</f>
        <v>0</v>
      </c>
      <c r="AE58" s="41">
        <f t="shared" ref="AE58:AS58" si="113">SUM(AE51:AE57)</f>
        <v>18167.0255</v>
      </c>
      <c r="AF58" s="41">
        <f t="shared" si="113"/>
        <v>10807.063900000001</v>
      </c>
      <c r="AG58" s="41">
        <f t="shared" si="113"/>
        <v>86118.149399999995</v>
      </c>
      <c r="AH58" s="41">
        <f t="shared" si="113"/>
        <v>22953.521099999998</v>
      </c>
      <c r="AI58" s="41">
        <f t="shared" si="113"/>
        <v>7829.4057000000003</v>
      </c>
      <c r="AJ58" s="41">
        <f t="shared" si="113"/>
        <v>55987.147300000004</v>
      </c>
      <c r="AK58" s="41">
        <f t="shared" si="113"/>
        <v>0</v>
      </c>
      <c r="AL58" s="41">
        <f t="shared" si="113"/>
        <v>19646.922399999999</v>
      </c>
      <c r="AM58" s="41">
        <f t="shared" si="113"/>
        <v>0</v>
      </c>
      <c r="AN58" s="41">
        <f t="shared" si="113"/>
        <v>8981.9599999999991</v>
      </c>
      <c r="AO58" s="41">
        <f t="shared" si="113"/>
        <v>923.79599999999994</v>
      </c>
      <c r="AP58" s="41">
        <f t="shared" si="113"/>
        <v>0</v>
      </c>
      <c r="AQ58" s="101">
        <f t="shared" si="113"/>
        <v>0</v>
      </c>
      <c r="AR58" s="41">
        <f t="shared" si="113"/>
        <v>231401.87880000001</v>
      </c>
      <c r="AS58" s="101">
        <f t="shared" si="113"/>
        <v>0</v>
      </c>
      <c r="AT58" s="41">
        <f t="shared" ref="AT58" si="114">SUM(AT51:AT57)</f>
        <v>231401.87880000001</v>
      </c>
      <c r="AU58" s="106">
        <f>SUBTOTAL(9,AU51:AU57)</f>
        <v>231401.87880000001</v>
      </c>
      <c r="AV58" s="83"/>
      <c r="AW58" s="34"/>
      <c r="AX58" s="110">
        <f>AU58+AV58</f>
        <v>231401.87880000001</v>
      </c>
      <c r="AY58" s="110">
        <f>AC58</f>
        <v>231402.31286999999</v>
      </c>
      <c r="AZ58" s="23"/>
      <c r="BA58" s="23"/>
      <c r="BB58" s="23"/>
      <c r="BC58" s="23"/>
    </row>
    <row r="59" spans="1:55" x14ac:dyDescent="0.25">
      <c r="A59" s="58"/>
      <c r="B59" s="59"/>
      <c r="C59" s="66"/>
      <c r="D59" s="60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29"/>
      <c r="Q59" s="29"/>
      <c r="R59" s="29"/>
      <c r="S59" s="93"/>
      <c r="T59" s="63"/>
      <c r="U59" s="63"/>
      <c r="V59" s="63"/>
      <c r="W59" s="96"/>
      <c r="X59" s="96"/>
      <c r="Y59" s="63"/>
      <c r="Z59" s="63"/>
      <c r="AA59" s="63"/>
      <c r="AB59" s="63"/>
      <c r="AC59" s="48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3"/>
      <c r="AO59" s="33"/>
      <c r="AP59" s="33"/>
      <c r="AQ59" s="100"/>
      <c r="AR59" s="32"/>
      <c r="AS59" s="199"/>
      <c r="AT59" s="199"/>
      <c r="AU59" s="106"/>
      <c r="AV59" s="83"/>
      <c r="AW59" s="34"/>
      <c r="AX59" s="65"/>
      <c r="AY59" s="65"/>
      <c r="AZ59" s="65"/>
      <c r="BA59" s="65"/>
      <c r="BB59" s="65"/>
      <c r="BC59" s="65"/>
    </row>
    <row r="60" spans="1:55" x14ac:dyDescent="0.25">
      <c r="A60" s="11"/>
      <c r="B60" s="11" t="s">
        <v>164</v>
      </c>
      <c r="C60" s="12" t="s">
        <v>165</v>
      </c>
      <c r="D60" s="13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68"/>
      <c r="Q60" s="68"/>
      <c r="R60" s="68"/>
      <c r="S60" s="94"/>
      <c r="T60" s="39"/>
      <c r="U60" s="39"/>
      <c r="V60" s="39"/>
      <c r="W60" s="39"/>
      <c r="X60" s="39"/>
      <c r="Y60" s="39"/>
      <c r="Z60" s="39"/>
      <c r="AA60" s="39"/>
      <c r="AB60" s="39"/>
      <c r="AC60" s="50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0"/>
      <c r="AO60" s="40"/>
      <c r="AP60" s="40"/>
      <c r="AQ60" s="101"/>
      <c r="AR60" s="40"/>
      <c r="AS60" s="202"/>
      <c r="AT60" s="202"/>
      <c r="AU60" s="106"/>
      <c r="AV60" s="83"/>
      <c r="AW60" s="34"/>
      <c r="AX60" s="23"/>
      <c r="AY60" s="23"/>
      <c r="AZ60" s="23"/>
      <c r="BA60" s="23"/>
      <c r="BB60" s="23"/>
      <c r="BC60" s="23"/>
    </row>
    <row r="61" spans="1:55" ht="28.5" x14ac:dyDescent="0.25">
      <c r="A61" s="24" t="s">
        <v>166</v>
      </c>
      <c r="B61" s="25" t="s">
        <v>167</v>
      </c>
      <c r="C61" s="26" t="s">
        <v>168</v>
      </c>
      <c r="D61" s="27" t="s">
        <v>58</v>
      </c>
      <c r="E61" s="28">
        <v>45.84</v>
      </c>
      <c r="F61" s="28"/>
      <c r="G61" s="28"/>
      <c r="H61" s="28">
        <v>0</v>
      </c>
      <c r="I61" s="28"/>
      <c r="J61" s="28"/>
      <c r="K61" s="28"/>
      <c r="L61" s="28"/>
      <c r="M61" s="28"/>
      <c r="N61" s="28"/>
      <c r="O61" s="28"/>
      <c r="P61" s="29">
        <f>'[15]Mem. de cálc.'!H629</f>
        <v>0</v>
      </c>
      <c r="Q61" s="29"/>
      <c r="R61" s="29">
        <v>25.84</v>
      </c>
      <c r="S61" s="93">
        <v>20</v>
      </c>
      <c r="T61" s="30">
        <v>25.84</v>
      </c>
      <c r="U61" s="30">
        <f t="shared" si="19"/>
        <v>45.84</v>
      </c>
      <c r="V61" s="30">
        <f t="shared" ref="V61:V64" si="115">E61-U61</f>
        <v>0</v>
      </c>
      <c r="W61" s="96"/>
      <c r="X61" s="96"/>
      <c r="Y61" s="30">
        <f>W61+T61</f>
        <v>25.84</v>
      </c>
      <c r="Z61" s="30">
        <f t="shared" ref="Z61" si="116">Y61+W61</f>
        <v>25.84</v>
      </c>
      <c r="AA61" s="85">
        <f>E61-Z61</f>
        <v>20.000000000000004</v>
      </c>
      <c r="AB61" s="31">
        <v>105.32</v>
      </c>
      <c r="AC61" s="32">
        <f>TRUNC(ROUND(E61*AB61,2),2)</f>
        <v>4827.87</v>
      </c>
      <c r="AD61" s="32">
        <f>F61*AB61</f>
        <v>0</v>
      </c>
      <c r="AE61" s="32">
        <f>G61*AB61</f>
        <v>0</v>
      </c>
      <c r="AF61" s="32">
        <f>H61*AB61</f>
        <v>0</v>
      </c>
      <c r="AG61" s="32">
        <f>I61*AB61</f>
        <v>0</v>
      </c>
      <c r="AH61" s="32">
        <f>J61*AB61</f>
        <v>0</v>
      </c>
      <c r="AI61" s="32">
        <f>K61*AB61</f>
        <v>0</v>
      </c>
      <c r="AJ61" s="32">
        <f>L61*AB61</f>
        <v>0</v>
      </c>
      <c r="AK61" s="32">
        <f>M61*AB61</f>
        <v>0</v>
      </c>
      <c r="AL61" s="32">
        <f>N61*AB61</f>
        <v>0</v>
      </c>
      <c r="AM61" s="32">
        <f>O61*AB61</f>
        <v>0</v>
      </c>
      <c r="AN61" s="33">
        <f>TRUNC(ROUND(P61*AB61,2),2)</f>
        <v>0</v>
      </c>
      <c r="AO61" s="33">
        <f>Q61*AB61</f>
        <v>0</v>
      </c>
      <c r="AP61" s="33">
        <f>R61*AB61</f>
        <v>2721.4687999999996</v>
      </c>
      <c r="AQ61" s="100">
        <f>S61*AB61</f>
        <v>2106.3999999999996</v>
      </c>
      <c r="AR61" s="32">
        <f>T61*AB61</f>
        <v>2721.4687999999996</v>
      </c>
      <c r="AS61" s="100">
        <f>AB61*X61</f>
        <v>0</v>
      </c>
      <c r="AT61" s="32">
        <f t="shared" ref="AT61:AT65" si="117">AR61+AS61</f>
        <v>2721.4687999999996</v>
      </c>
      <c r="AU61" s="106">
        <f t="shared" ref="AU61:AU65" si="118">AR61+AQ61</f>
        <v>4827.8687999999993</v>
      </c>
      <c r="AV61" s="83">
        <v>0</v>
      </c>
      <c r="AW61" s="34">
        <f>(U61*100)/E61</f>
        <v>99.999999999999986</v>
      </c>
      <c r="AX61" s="69" t="s">
        <v>169</v>
      </c>
      <c r="AY61" s="69"/>
      <c r="AZ61" s="69"/>
      <c r="BA61" s="69"/>
      <c r="BB61" s="69"/>
      <c r="BC61" s="69"/>
    </row>
    <row r="62" spans="1:55" ht="28.5" x14ac:dyDescent="0.25">
      <c r="A62" s="24" t="s">
        <v>170</v>
      </c>
      <c r="B62" s="52" t="s">
        <v>171</v>
      </c>
      <c r="C62" s="26" t="s">
        <v>172</v>
      </c>
      <c r="D62" s="27" t="s">
        <v>93</v>
      </c>
      <c r="E62" s="28">
        <v>10</v>
      </c>
      <c r="F62" s="28"/>
      <c r="G62" s="28"/>
      <c r="H62" s="28">
        <v>0</v>
      </c>
      <c r="I62" s="28"/>
      <c r="J62" s="28"/>
      <c r="K62" s="28"/>
      <c r="L62" s="28"/>
      <c r="M62" s="28"/>
      <c r="N62" s="28"/>
      <c r="O62" s="28"/>
      <c r="P62" s="70"/>
      <c r="Q62" s="70"/>
      <c r="R62" s="70"/>
      <c r="S62" s="98"/>
      <c r="T62" s="30">
        <f t="shared" si="18"/>
        <v>0</v>
      </c>
      <c r="U62" s="30">
        <f t="shared" si="19"/>
        <v>0</v>
      </c>
      <c r="V62" s="30">
        <f t="shared" si="115"/>
        <v>10</v>
      </c>
      <c r="W62" s="96"/>
      <c r="X62" s="96"/>
      <c r="Y62" s="30">
        <f>W62+T62</f>
        <v>0</v>
      </c>
      <c r="Z62" s="30">
        <f t="shared" ref="Z62:Z65" si="119">Y62+W62</f>
        <v>0</v>
      </c>
      <c r="AA62" s="85">
        <f>E62-Z62</f>
        <v>10</v>
      </c>
      <c r="AB62" s="31">
        <v>364.88</v>
      </c>
      <c r="AC62" s="32">
        <f>TRUNC(ROUND(E62*AB62,2),2)</f>
        <v>3648.8</v>
      </c>
      <c r="AD62" s="32">
        <f>F62*AB62</f>
        <v>0</v>
      </c>
      <c r="AE62" s="32">
        <f>G62*AB62</f>
        <v>0</v>
      </c>
      <c r="AF62" s="32">
        <f>H62*AB62</f>
        <v>0</v>
      </c>
      <c r="AG62" s="32">
        <f>I62*AB62</f>
        <v>0</v>
      </c>
      <c r="AH62" s="32">
        <f>J62*AB62</f>
        <v>0</v>
      </c>
      <c r="AI62" s="32">
        <f>K62*AB62</f>
        <v>0</v>
      </c>
      <c r="AJ62" s="32">
        <f>L62*AB62</f>
        <v>0</v>
      </c>
      <c r="AK62" s="32">
        <f>M62*AB62</f>
        <v>0</v>
      </c>
      <c r="AL62" s="32">
        <f>N62*AB62</f>
        <v>0</v>
      </c>
      <c r="AM62" s="32">
        <f>O62*AB62</f>
        <v>0</v>
      </c>
      <c r="AN62" s="33">
        <f>TRUNC(ROUND(P62*AB62,2),2)</f>
        <v>0</v>
      </c>
      <c r="AO62" s="33">
        <f>Q62*AB62</f>
        <v>0</v>
      </c>
      <c r="AP62" s="33">
        <f>R62*AB62</f>
        <v>0</v>
      </c>
      <c r="AQ62" s="100">
        <f>S62*AB62</f>
        <v>0</v>
      </c>
      <c r="AR62" s="32">
        <f>T62*AB62</f>
        <v>0</v>
      </c>
      <c r="AS62" s="100">
        <f t="shared" ref="AS62:AS65" si="120">AB62*X62</f>
        <v>0</v>
      </c>
      <c r="AT62" s="32">
        <f t="shared" si="117"/>
        <v>0</v>
      </c>
      <c r="AU62" s="106">
        <f t="shared" si="118"/>
        <v>0</v>
      </c>
      <c r="AV62" s="83">
        <f>AC62</f>
        <v>3648.8</v>
      </c>
      <c r="AW62" s="34">
        <f>(U62*100)/E62</f>
        <v>0</v>
      </c>
      <c r="AX62" s="65"/>
      <c r="AY62" s="65"/>
      <c r="AZ62" s="65"/>
      <c r="BA62" s="65"/>
      <c r="BB62" s="65"/>
      <c r="BC62" s="65"/>
    </row>
    <row r="63" spans="1:55" ht="28.5" x14ac:dyDescent="0.25">
      <c r="A63" s="24" t="s">
        <v>173</v>
      </c>
      <c r="B63" s="52" t="s">
        <v>174</v>
      </c>
      <c r="C63" s="26" t="s">
        <v>175</v>
      </c>
      <c r="D63" s="27" t="s">
        <v>58</v>
      </c>
      <c r="E63" s="28">
        <v>21.375</v>
      </c>
      <c r="F63" s="28"/>
      <c r="G63" s="28"/>
      <c r="H63" s="28">
        <v>0</v>
      </c>
      <c r="I63" s="28"/>
      <c r="J63" s="28"/>
      <c r="K63" s="28"/>
      <c r="L63" s="28"/>
      <c r="M63" s="28"/>
      <c r="N63" s="28"/>
      <c r="O63" s="28"/>
      <c r="P63" s="70"/>
      <c r="Q63" s="70"/>
      <c r="R63" s="70"/>
      <c r="S63" s="98"/>
      <c r="T63" s="30">
        <f t="shared" si="18"/>
        <v>0</v>
      </c>
      <c r="U63" s="30">
        <f t="shared" si="19"/>
        <v>0</v>
      </c>
      <c r="V63" s="30">
        <f t="shared" si="115"/>
        <v>21.375</v>
      </c>
      <c r="W63" s="96">
        <v>21.38</v>
      </c>
      <c r="X63" s="96"/>
      <c r="Y63" s="30">
        <f>W63+T63</f>
        <v>21.38</v>
      </c>
      <c r="Z63" s="30">
        <f>Y63</f>
        <v>21.38</v>
      </c>
      <c r="AA63" s="85">
        <f>Z63</f>
        <v>21.38</v>
      </c>
      <c r="AB63" s="31">
        <v>394.1</v>
      </c>
      <c r="AC63" s="32">
        <f>TRUNC(ROUND(E63*AB63,2),2)</f>
        <v>8423.89</v>
      </c>
      <c r="AD63" s="32">
        <f>F63*AB63</f>
        <v>0</v>
      </c>
      <c r="AE63" s="32">
        <f>G63*AB63</f>
        <v>0</v>
      </c>
      <c r="AF63" s="32">
        <f>H63*AB63</f>
        <v>0</v>
      </c>
      <c r="AG63" s="32">
        <f>I63*AB63</f>
        <v>0</v>
      </c>
      <c r="AH63" s="32">
        <f>J63*AB63</f>
        <v>0</v>
      </c>
      <c r="AI63" s="32">
        <f>K63*AB63</f>
        <v>0</v>
      </c>
      <c r="AJ63" s="32">
        <f>L63*AB63</f>
        <v>0</v>
      </c>
      <c r="AK63" s="32">
        <f>M63*AB63</f>
        <v>0</v>
      </c>
      <c r="AL63" s="32">
        <f>N63*AB63</f>
        <v>0</v>
      </c>
      <c r="AM63" s="32">
        <f>O63*AB63</f>
        <v>0</v>
      </c>
      <c r="AN63" s="33">
        <f>TRUNC(ROUND(P63*AB63,2),2)</f>
        <v>0</v>
      </c>
      <c r="AO63" s="33">
        <f>Q63*AB63</f>
        <v>0</v>
      </c>
      <c r="AP63" s="33">
        <f>R63*AB63</f>
        <v>0</v>
      </c>
      <c r="AQ63" s="100">
        <f>S63*AB63</f>
        <v>0</v>
      </c>
      <c r="AR63" s="32">
        <f>T63*AB63</f>
        <v>0</v>
      </c>
      <c r="AS63" s="100">
        <f t="shared" si="120"/>
        <v>0</v>
      </c>
      <c r="AT63" s="32">
        <f t="shared" si="117"/>
        <v>0</v>
      </c>
      <c r="AU63" s="106">
        <f t="shared" si="118"/>
        <v>0</v>
      </c>
      <c r="AV63" s="83">
        <v>0</v>
      </c>
      <c r="AW63" s="34">
        <f>(U63*100)/E63</f>
        <v>0</v>
      </c>
      <c r="AX63" s="65"/>
      <c r="AY63" s="65"/>
      <c r="AZ63" s="65"/>
      <c r="BA63" s="65"/>
      <c r="BB63" s="65"/>
      <c r="BC63" s="65"/>
    </row>
    <row r="64" spans="1:55" ht="28.5" x14ac:dyDescent="0.25">
      <c r="A64" s="24" t="s">
        <v>176</v>
      </c>
      <c r="B64" s="52" t="s">
        <v>177</v>
      </c>
      <c r="C64" s="26" t="s">
        <v>178</v>
      </c>
      <c r="D64" s="27" t="s">
        <v>80</v>
      </c>
      <c r="E64" s="28">
        <v>209.33999999999975</v>
      </c>
      <c r="F64" s="28"/>
      <c r="G64" s="28"/>
      <c r="H64" s="28">
        <v>0</v>
      </c>
      <c r="I64" s="28"/>
      <c r="J64" s="28"/>
      <c r="K64" s="28"/>
      <c r="L64" s="28"/>
      <c r="M64" s="28"/>
      <c r="N64" s="28">
        <v>138.28</v>
      </c>
      <c r="O64" s="28"/>
      <c r="P64" s="70">
        <f>'[15]Mem. de cálc.'!H700</f>
        <v>24.5</v>
      </c>
      <c r="Q64" s="70"/>
      <c r="R64" s="70"/>
      <c r="S64" s="98"/>
      <c r="T64" s="30">
        <f t="shared" si="18"/>
        <v>162.78</v>
      </c>
      <c r="U64" s="30">
        <f t="shared" si="19"/>
        <v>162.78</v>
      </c>
      <c r="V64" s="30">
        <f t="shared" si="115"/>
        <v>46.559999999999746</v>
      </c>
      <c r="W64" s="96"/>
      <c r="X64" s="96"/>
      <c r="Y64" s="30">
        <f>W64+T64</f>
        <v>162.78</v>
      </c>
      <c r="Z64" s="30">
        <f t="shared" si="119"/>
        <v>162.78</v>
      </c>
      <c r="AA64" s="85">
        <f>E64-Z64</f>
        <v>46.559999999999746</v>
      </c>
      <c r="AB64" s="31">
        <v>9.6999999999999993</v>
      </c>
      <c r="AC64" s="32">
        <f>TRUNC(ROUND(E64*AB64,2),2)</f>
        <v>2030.6</v>
      </c>
      <c r="AD64" s="32">
        <f>F64*AB64</f>
        <v>0</v>
      </c>
      <c r="AE64" s="32">
        <f>G64*AB64</f>
        <v>0</v>
      </c>
      <c r="AF64" s="32">
        <f>H64*AB64</f>
        <v>0</v>
      </c>
      <c r="AG64" s="32">
        <f>I64*AB64</f>
        <v>0</v>
      </c>
      <c r="AH64" s="32">
        <f>J64*AB64</f>
        <v>0</v>
      </c>
      <c r="AI64" s="32">
        <f>K64*AB64</f>
        <v>0</v>
      </c>
      <c r="AJ64" s="32">
        <f>L64*AB64</f>
        <v>0</v>
      </c>
      <c r="AK64" s="32">
        <f>M64*AB64</f>
        <v>0</v>
      </c>
      <c r="AL64" s="32">
        <f>N64*AB64</f>
        <v>1341.3159999999998</v>
      </c>
      <c r="AM64" s="32">
        <f>O64*AB64</f>
        <v>0</v>
      </c>
      <c r="AN64" s="33">
        <f>TRUNC(ROUND(P64*AB64,2),2)</f>
        <v>237.65</v>
      </c>
      <c r="AO64" s="33">
        <f>Q64*AB64</f>
        <v>0</v>
      </c>
      <c r="AP64" s="33">
        <f>R64*AB64</f>
        <v>0</v>
      </c>
      <c r="AQ64" s="100">
        <f>S64*AB64</f>
        <v>0</v>
      </c>
      <c r="AR64" s="32">
        <f>U64*AB64</f>
        <v>1578.9659999999999</v>
      </c>
      <c r="AS64" s="100">
        <f t="shared" si="120"/>
        <v>0</v>
      </c>
      <c r="AT64" s="32">
        <f t="shared" si="117"/>
        <v>1578.9659999999999</v>
      </c>
      <c r="AU64" s="106">
        <f t="shared" si="118"/>
        <v>1578.9659999999999</v>
      </c>
      <c r="AV64" s="83">
        <v>0</v>
      </c>
      <c r="AW64" s="34">
        <f>(U64*100)/E64</f>
        <v>77.758670106047674</v>
      </c>
      <c r="AX64" s="65"/>
      <c r="AY64" s="65"/>
      <c r="AZ64" s="65"/>
      <c r="BA64" s="65"/>
      <c r="BB64" s="65"/>
      <c r="BC64" s="65"/>
    </row>
    <row r="65" spans="1:55" ht="57" x14ac:dyDescent="0.25">
      <c r="A65" s="24" t="s">
        <v>179</v>
      </c>
      <c r="B65" s="52" t="s">
        <v>180</v>
      </c>
      <c r="C65" s="26" t="s">
        <v>181</v>
      </c>
      <c r="D65" s="27" t="s">
        <v>58</v>
      </c>
      <c r="E65" s="28">
        <v>736.2296</v>
      </c>
      <c r="F65" s="28"/>
      <c r="G65" s="28">
        <v>100.55</v>
      </c>
      <c r="H65" s="28">
        <v>0</v>
      </c>
      <c r="I65" s="28"/>
      <c r="J65" s="28"/>
      <c r="K65" s="28">
        <v>115.97</v>
      </c>
      <c r="L65" s="28"/>
      <c r="M65" s="28"/>
      <c r="N65" s="28">
        <v>177.28</v>
      </c>
      <c r="O65" s="28">
        <v>152.71</v>
      </c>
      <c r="P65" s="70">
        <f>'[15]Mem. de cálc.'!H740</f>
        <v>152.52589999999998</v>
      </c>
      <c r="Q65" s="70"/>
      <c r="R65" s="70">
        <v>37.159999999999997</v>
      </c>
      <c r="S65" s="98"/>
      <c r="T65" s="30">
        <v>736.23</v>
      </c>
      <c r="U65" s="30">
        <f t="shared" si="19"/>
        <v>736.23</v>
      </c>
      <c r="V65" s="85">
        <v>0</v>
      </c>
      <c r="W65" s="96"/>
      <c r="X65" s="96"/>
      <c r="Y65" s="30">
        <f>W65+T65</f>
        <v>736.23</v>
      </c>
      <c r="Z65" s="30">
        <f t="shared" si="119"/>
        <v>736.23</v>
      </c>
      <c r="AA65" s="85">
        <f>E65-Z65</f>
        <v>-4.0000000001327862E-4</v>
      </c>
      <c r="AB65" s="31">
        <v>83.58</v>
      </c>
      <c r="AC65" s="32">
        <f>TRUNC(ROUND(E65*AB65,2),2)</f>
        <v>61534.07</v>
      </c>
      <c r="AD65" s="32">
        <f>F65*AB65</f>
        <v>0</v>
      </c>
      <c r="AE65" s="32">
        <f>G65*AB65</f>
        <v>8403.9689999999991</v>
      </c>
      <c r="AF65" s="32">
        <f>H65*AB65</f>
        <v>0</v>
      </c>
      <c r="AG65" s="32">
        <f>I65*AB65</f>
        <v>0</v>
      </c>
      <c r="AH65" s="32">
        <f>J65*AB65</f>
        <v>0</v>
      </c>
      <c r="AI65" s="32">
        <f>K65*AB65</f>
        <v>9692.7726000000002</v>
      </c>
      <c r="AJ65" s="32">
        <f>L65*AB65</f>
        <v>0</v>
      </c>
      <c r="AK65" s="32">
        <f>M65*AB65</f>
        <v>0</v>
      </c>
      <c r="AL65" s="32">
        <f>N65*AB65</f>
        <v>14817.062399999999</v>
      </c>
      <c r="AM65" s="32">
        <f>O65*AB65</f>
        <v>12763.5018</v>
      </c>
      <c r="AN65" s="33">
        <f>TRUNC(ROUND(P65*AB65,2),2)</f>
        <v>12748.11</v>
      </c>
      <c r="AO65" s="33">
        <f>Q65*AB65</f>
        <v>0</v>
      </c>
      <c r="AP65" s="33">
        <f>R65*AB65</f>
        <v>3105.8327999999997</v>
      </c>
      <c r="AQ65" s="100">
        <f>S65*AB65</f>
        <v>0</v>
      </c>
      <c r="AR65" s="32">
        <f>AC65</f>
        <v>61534.07</v>
      </c>
      <c r="AS65" s="100">
        <f t="shared" si="120"/>
        <v>0</v>
      </c>
      <c r="AT65" s="32">
        <f t="shared" si="117"/>
        <v>61534.07</v>
      </c>
      <c r="AU65" s="106">
        <f t="shared" si="118"/>
        <v>61534.07</v>
      </c>
      <c r="AV65" s="83">
        <f t="shared" si="25"/>
        <v>0</v>
      </c>
      <c r="AW65" s="34">
        <f>(U65*100)/E65</f>
        <v>100.00005433087722</v>
      </c>
      <c r="AX65" s="65"/>
      <c r="AY65" s="65"/>
      <c r="AZ65" s="65"/>
      <c r="BA65" s="65"/>
      <c r="BB65" s="65"/>
      <c r="BC65" s="65"/>
    </row>
    <row r="66" spans="1:55" x14ac:dyDescent="0.25">
      <c r="A66" s="11"/>
      <c r="B66" s="11"/>
      <c r="C66" s="13" t="s">
        <v>182</v>
      </c>
      <c r="D66" s="13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68"/>
      <c r="Q66" s="68"/>
      <c r="R66" s="68"/>
      <c r="S66" s="94"/>
      <c r="T66" s="39"/>
      <c r="U66" s="39"/>
      <c r="V66" s="39"/>
      <c r="W66" s="14"/>
      <c r="X66" s="14"/>
      <c r="Y66" s="39"/>
      <c r="Z66" s="39"/>
      <c r="AA66" s="39"/>
      <c r="AB66" s="39"/>
      <c r="AC66" s="41">
        <f t="shared" ref="AC66" si="121">SUM(AC61:AC65)</f>
        <v>80465.23</v>
      </c>
      <c r="AD66" s="41"/>
      <c r="AE66" s="41">
        <f>SUM(AE61:AE65)</f>
        <v>8403.9689999999991</v>
      </c>
      <c r="AF66" s="41">
        <f t="shared" ref="AF66:AT66" si="122">SUM(AF61:AF65)</f>
        <v>0</v>
      </c>
      <c r="AG66" s="41">
        <f t="shared" si="122"/>
        <v>0</v>
      </c>
      <c r="AH66" s="41">
        <f t="shared" si="122"/>
        <v>0</v>
      </c>
      <c r="AI66" s="41">
        <f t="shared" si="122"/>
        <v>9692.7726000000002</v>
      </c>
      <c r="AJ66" s="41">
        <f t="shared" si="122"/>
        <v>0</v>
      </c>
      <c r="AK66" s="41">
        <f t="shared" si="122"/>
        <v>0</v>
      </c>
      <c r="AL66" s="41">
        <f t="shared" si="122"/>
        <v>16158.378399999998</v>
      </c>
      <c r="AM66" s="41">
        <f t="shared" si="122"/>
        <v>12763.5018</v>
      </c>
      <c r="AN66" s="41">
        <f t="shared" si="122"/>
        <v>12985.76</v>
      </c>
      <c r="AO66" s="41">
        <f t="shared" si="122"/>
        <v>0</v>
      </c>
      <c r="AP66" s="41">
        <f t="shared" si="122"/>
        <v>5827.3015999999989</v>
      </c>
      <c r="AQ66" s="101">
        <f t="shared" si="122"/>
        <v>2106.3999999999996</v>
      </c>
      <c r="AR66" s="41">
        <f t="shared" si="122"/>
        <v>65834.504799999995</v>
      </c>
      <c r="AS66" s="101">
        <f t="shared" si="122"/>
        <v>0</v>
      </c>
      <c r="AT66" s="41">
        <f t="shared" si="122"/>
        <v>65834.504799999995</v>
      </c>
      <c r="AU66" s="106">
        <f>SUBTOTAL(9,AU61:AU65)</f>
        <v>67940.904800000004</v>
      </c>
      <c r="AV66" s="83"/>
      <c r="AW66" s="34"/>
      <c r="AX66" s="110">
        <f>AU66+AV66</f>
        <v>67940.904800000004</v>
      </c>
      <c r="AY66" s="110">
        <f>AC66</f>
        <v>80465.23</v>
      </c>
      <c r="AZ66" s="23"/>
      <c r="BA66" s="23"/>
      <c r="BB66" s="23"/>
      <c r="BC66" s="23"/>
    </row>
    <row r="67" spans="1:55" x14ac:dyDescent="0.25">
      <c r="A67" s="58"/>
      <c r="B67" s="59"/>
      <c r="C67" s="66"/>
      <c r="D67" s="60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70"/>
      <c r="Q67" s="70"/>
      <c r="R67" s="70"/>
      <c r="S67" s="98"/>
      <c r="T67" s="71"/>
      <c r="U67" s="71"/>
      <c r="V67" s="71"/>
      <c r="W67" s="96"/>
      <c r="X67" s="96"/>
      <c r="Y67" s="71"/>
      <c r="Z67" s="71"/>
      <c r="AA67" s="71"/>
      <c r="AB67" s="71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100"/>
      <c r="AR67" s="32"/>
      <c r="AS67" s="199"/>
      <c r="AT67" s="199"/>
      <c r="AU67" s="106"/>
      <c r="AV67" s="83"/>
      <c r="AW67" s="34"/>
      <c r="AX67" s="65"/>
      <c r="AY67" s="65"/>
      <c r="AZ67" s="65"/>
      <c r="BA67" s="65"/>
      <c r="BB67" s="65"/>
      <c r="BC67" s="65"/>
    </row>
    <row r="68" spans="1:55" x14ac:dyDescent="0.25">
      <c r="A68" s="11"/>
      <c r="B68" s="11" t="s">
        <v>183</v>
      </c>
      <c r="C68" s="12" t="s">
        <v>184</v>
      </c>
      <c r="D68" s="13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68"/>
      <c r="Q68" s="68"/>
      <c r="R68" s="68"/>
      <c r="S68" s="95"/>
      <c r="T68" s="39"/>
      <c r="U68" s="39"/>
      <c r="V68" s="39"/>
      <c r="W68" s="39"/>
      <c r="X68" s="39"/>
      <c r="Y68" s="39"/>
      <c r="Z68" s="39"/>
      <c r="AA68" s="39"/>
      <c r="AB68" s="39"/>
      <c r="AC68" s="50">
        <f>(E68*AB68)</f>
        <v>0</v>
      </c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0"/>
      <c r="AO68" s="40"/>
      <c r="AP68" s="40"/>
      <c r="AQ68" s="101"/>
      <c r="AR68" s="40"/>
      <c r="AS68" s="202"/>
      <c r="AT68" s="202"/>
      <c r="AU68" s="106"/>
      <c r="AV68" s="83"/>
      <c r="AW68" s="34"/>
      <c r="AX68" s="23"/>
      <c r="AY68" s="23"/>
      <c r="AZ68" s="23"/>
      <c r="BA68" s="23"/>
      <c r="BB68" s="23"/>
      <c r="BC68" s="23"/>
    </row>
    <row r="69" spans="1:55" ht="28.5" x14ac:dyDescent="0.25">
      <c r="A69" s="24" t="s">
        <v>185</v>
      </c>
      <c r="B69" s="52" t="s">
        <v>186</v>
      </c>
      <c r="C69" s="26" t="s">
        <v>187</v>
      </c>
      <c r="D69" s="27" t="s">
        <v>188</v>
      </c>
      <c r="E69" s="28">
        <v>20</v>
      </c>
      <c r="F69" s="28"/>
      <c r="G69" s="72">
        <v>0</v>
      </c>
      <c r="H69" s="28"/>
      <c r="I69" s="28"/>
      <c r="J69" s="28"/>
      <c r="K69" s="28"/>
      <c r="L69" s="28"/>
      <c r="M69" s="28"/>
      <c r="N69" s="28"/>
      <c r="O69" s="28"/>
      <c r="P69" s="70"/>
      <c r="Q69" s="70"/>
      <c r="R69" s="70">
        <v>15</v>
      </c>
      <c r="S69" s="98"/>
      <c r="T69" s="30">
        <f t="shared" si="18"/>
        <v>15</v>
      </c>
      <c r="U69" s="30">
        <f t="shared" si="19"/>
        <v>15</v>
      </c>
      <c r="V69" s="85">
        <f t="shared" ref="V69:V80" si="123">E69-U69</f>
        <v>5</v>
      </c>
      <c r="W69" s="96">
        <v>5</v>
      </c>
      <c r="X69" s="96"/>
      <c r="Y69" s="30">
        <v>15</v>
      </c>
      <c r="Z69" s="30">
        <f t="shared" ref="Z69" si="124">Y69+W69</f>
        <v>20</v>
      </c>
      <c r="AA69" s="85">
        <f>Z69-E69</f>
        <v>0</v>
      </c>
      <c r="AB69" s="31">
        <v>227.75</v>
      </c>
      <c r="AC69" s="32">
        <f t="shared" ref="AC69:AC80" si="125">TRUNC(ROUND(E69*AB69,2),2)</f>
        <v>4555</v>
      </c>
      <c r="AD69" s="32">
        <f t="shared" ref="AD69:AD80" si="126">F69*AB69</f>
        <v>0</v>
      </c>
      <c r="AE69" s="32">
        <f t="shared" ref="AE69:AE80" si="127">G69*AB69</f>
        <v>0</v>
      </c>
      <c r="AF69" s="32">
        <f t="shared" ref="AF69:AF80" si="128">H69*AB69</f>
        <v>0</v>
      </c>
      <c r="AG69" s="32">
        <f t="shared" ref="AG69:AG80" si="129">I69*AB69</f>
        <v>0</v>
      </c>
      <c r="AH69" s="32">
        <f t="shared" ref="AH69:AH80" si="130">J69*AB69</f>
        <v>0</v>
      </c>
      <c r="AI69" s="32">
        <f t="shared" ref="AI69:AI80" si="131">K69*AB69</f>
        <v>0</v>
      </c>
      <c r="AJ69" s="32">
        <f t="shared" ref="AJ69:AJ80" si="132">L69*AB69</f>
        <v>0</v>
      </c>
      <c r="AK69" s="32">
        <f t="shared" ref="AK69:AK80" si="133">M69*AB69</f>
        <v>0</v>
      </c>
      <c r="AL69" s="32">
        <f t="shared" ref="AL69:AL80" si="134">N69*AB69</f>
        <v>0</v>
      </c>
      <c r="AM69" s="32">
        <f t="shared" ref="AM69:AM80" si="135">O69*AB69</f>
        <v>0</v>
      </c>
      <c r="AN69" s="33">
        <f t="shared" ref="AN69:AN80" si="136">TRUNC(ROUND(P69*AB69,2),2)</f>
        <v>0</v>
      </c>
      <c r="AO69" s="33">
        <f t="shared" ref="AO69:AO80" si="137">Q69*AB69</f>
        <v>0</v>
      </c>
      <c r="AP69" s="33">
        <f t="shared" ref="AP69:AP80" si="138">R69*AB69</f>
        <v>3416.25</v>
      </c>
      <c r="AQ69" s="100">
        <f t="shared" ref="AQ69:AQ80" si="139">S69*AB69</f>
        <v>0</v>
      </c>
      <c r="AR69" s="32">
        <f t="shared" ref="AR69:AR80" si="140">T69*AB69</f>
        <v>3416.25</v>
      </c>
      <c r="AS69" s="100">
        <f>AB69*X69</f>
        <v>0</v>
      </c>
      <c r="AT69" s="32">
        <f t="shared" ref="AT69:AT80" si="141">AR69+AS69</f>
        <v>3416.25</v>
      </c>
      <c r="AU69" s="106">
        <f t="shared" ref="AU69:AU80" si="142">AR69+AQ69</f>
        <v>3416.25</v>
      </c>
      <c r="AV69" s="83">
        <f t="shared" ref="AV69:AV99" si="143">AC69-AU69</f>
        <v>1138.75</v>
      </c>
      <c r="AW69" s="34">
        <f t="shared" ref="AW69:AW80" si="144">(U69*100)/E69</f>
        <v>75</v>
      </c>
      <c r="AX69" s="65"/>
      <c r="AY69" s="65"/>
      <c r="AZ69" s="65"/>
      <c r="BA69" s="65"/>
      <c r="BB69" s="65"/>
      <c r="BC69" s="65"/>
    </row>
    <row r="70" spans="1:55" ht="28.5" x14ac:dyDescent="0.25">
      <c r="A70" s="24" t="s">
        <v>189</v>
      </c>
      <c r="B70" s="52" t="s">
        <v>190</v>
      </c>
      <c r="C70" s="26" t="s">
        <v>191</v>
      </c>
      <c r="D70" s="27" t="s">
        <v>80</v>
      </c>
      <c r="E70" s="28">
        <v>24.4</v>
      </c>
      <c r="F70" s="28"/>
      <c r="G70" s="28">
        <v>0</v>
      </c>
      <c r="H70" s="28"/>
      <c r="I70" s="28"/>
      <c r="J70" s="28"/>
      <c r="K70" s="28"/>
      <c r="L70" s="28"/>
      <c r="M70" s="28"/>
      <c r="N70" s="28"/>
      <c r="O70" s="28"/>
      <c r="P70" s="70"/>
      <c r="Q70" s="70"/>
      <c r="R70" s="70">
        <v>20</v>
      </c>
      <c r="S70" s="98"/>
      <c r="T70" s="30">
        <f t="shared" si="18"/>
        <v>20</v>
      </c>
      <c r="U70" s="30">
        <f t="shared" si="19"/>
        <v>20</v>
      </c>
      <c r="V70" s="85">
        <f t="shared" si="123"/>
        <v>4.3999999999999986</v>
      </c>
      <c r="W70" s="96">
        <v>4.4000000000000004</v>
      </c>
      <c r="X70" s="96"/>
      <c r="Y70" s="30">
        <f>W70</f>
        <v>4.4000000000000004</v>
      </c>
      <c r="Z70" s="30">
        <f>Y70+U70</f>
        <v>24.4</v>
      </c>
      <c r="AA70" s="85">
        <f>Z70-E70</f>
        <v>0</v>
      </c>
      <c r="AB70" s="31">
        <v>68.05</v>
      </c>
      <c r="AC70" s="32">
        <f t="shared" si="125"/>
        <v>1660.42</v>
      </c>
      <c r="AD70" s="32">
        <f t="shared" si="126"/>
        <v>0</v>
      </c>
      <c r="AE70" s="32">
        <f t="shared" si="127"/>
        <v>0</v>
      </c>
      <c r="AF70" s="32">
        <f t="shared" si="128"/>
        <v>0</v>
      </c>
      <c r="AG70" s="32">
        <f t="shared" si="129"/>
        <v>0</v>
      </c>
      <c r="AH70" s="32">
        <f t="shared" si="130"/>
        <v>0</v>
      </c>
      <c r="AI70" s="32">
        <f t="shared" si="131"/>
        <v>0</v>
      </c>
      <c r="AJ70" s="32">
        <f t="shared" si="132"/>
        <v>0</v>
      </c>
      <c r="AK70" s="32">
        <f t="shared" si="133"/>
        <v>0</v>
      </c>
      <c r="AL70" s="32">
        <f t="shared" si="134"/>
        <v>0</v>
      </c>
      <c r="AM70" s="32">
        <f t="shared" si="135"/>
        <v>0</v>
      </c>
      <c r="AN70" s="33">
        <f t="shared" si="136"/>
        <v>0</v>
      </c>
      <c r="AO70" s="33">
        <f t="shared" si="137"/>
        <v>0</v>
      </c>
      <c r="AP70" s="33">
        <f t="shared" si="138"/>
        <v>1361</v>
      </c>
      <c r="AQ70" s="100">
        <f t="shared" si="139"/>
        <v>0</v>
      </c>
      <c r="AR70" s="32">
        <f t="shared" si="140"/>
        <v>1361</v>
      </c>
      <c r="AS70" s="100">
        <f t="shared" ref="AS70:AS80" si="145">AB70*X70</f>
        <v>0</v>
      </c>
      <c r="AT70" s="32">
        <f t="shared" si="141"/>
        <v>1361</v>
      </c>
      <c r="AU70" s="106">
        <f t="shared" si="142"/>
        <v>1361</v>
      </c>
      <c r="AV70" s="83">
        <f t="shared" si="143"/>
        <v>299.42000000000007</v>
      </c>
      <c r="AW70" s="34">
        <f t="shared" si="144"/>
        <v>81.967213114754102</v>
      </c>
      <c r="AX70" s="65"/>
      <c r="AY70" s="65"/>
      <c r="AZ70" s="65"/>
      <c r="BA70" s="65"/>
      <c r="BB70" s="65"/>
      <c r="BC70" s="65"/>
    </row>
    <row r="71" spans="1:55" x14ac:dyDescent="0.25">
      <c r="A71" s="24" t="s">
        <v>192</v>
      </c>
      <c r="B71" s="52" t="s">
        <v>193</v>
      </c>
      <c r="C71" s="26" t="s">
        <v>194</v>
      </c>
      <c r="D71" s="27" t="s">
        <v>80</v>
      </c>
      <c r="E71" s="28">
        <v>24.4</v>
      </c>
      <c r="F71" s="28"/>
      <c r="G71" s="28">
        <v>0</v>
      </c>
      <c r="H71" s="28"/>
      <c r="I71" s="28"/>
      <c r="J71" s="28"/>
      <c r="K71" s="28"/>
      <c r="L71" s="28"/>
      <c r="M71" s="28"/>
      <c r="N71" s="28"/>
      <c r="O71" s="28"/>
      <c r="P71" s="70"/>
      <c r="Q71" s="70"/>
      <c r="R71" s="70"/>
      <c r="S71" s="98"/>
      <c r="T71" s="30">
        <f t="shared" si="18"/>
        <v>0</v>
      </c>
      <c r="U71" s="30">
        <f t="shared" si="19"/>
        <v>0</v>
      </c>
      <c r="V71" s="85">
        <f t="shared" si="123"/>
        <v>24.4</v>
      </c>
      <c r="W71" s="96"/>
      <c r="X71" s="96"/>
      <c r="Y71" s="30">
        <f t="shared" ref="Y71:Y76" si="146">T71</f>
        <v>0</v>
      </c>
      <c r="Z71" s="30">
        <f t="shared" ref="Z71" si="147">Y71+W71</f>
        <v>0</v>
      </c>
      <c r="AA71" s="85">
        <f t="shared" ref="AA71:AA80" si="148">E71</f>
        <v>24.4</v>
      </c>
      <c r="AB71" s="31">
        <v>21.48</v>
      </c>
      <c r="AC71" s="32">
        <f t="shared" si="125"/>
        <v>524.11</v>
      </c>
      <c r="AD71" s="32">
        <f t="shared" si="126"/>
        <v>0</v>
      </c>
      <c r="AE71" s="32">
        <f t="shared" si="127"/>
        <v>0</v>
      </c>
      <c r="AF71" s="32">
        <f t="shared" si="128"/>
        <v>0</v>
      </c>
      <c r="AG71" s="32">
        <f t="shared" si="129"/>
        <v>0</v>
      </c>
      <c r="AH71" s="32">
        <f t="shared" si="130"/>
        <v>0</v>
      </c>
      <c r="AI71" s="32">
        <f t="shared" si="131"/>
        <v>0</v>
      </c>
      <c r="AJ71" s="32">
        <f t="shared" si="132"/>
        <v>0</v>
      </c>
      <c r="AK71" s="32">
        <f t="shared" si="133"/>
        <v>0</v>
      </c>
      <c r="AL71" s="32">
        <f t="shared" si="134"/>
        <v>0</v>
      </c>
      <c r="AM71" s="32">
        <f t="shared" si="135"/>
        <v>0</v>
      </c>
      <c r="AN71" s="33">
        <f t="shared" si="136"/>
        <v>0</v>
      </c>
      <c r="AO71" s="33">
        <f t="shared" si="137"/>
        <v>0</v>
      </c>
      <c r="AP71" s="33">
        <f t="shared" si="138"/>
        <v>0</v>
      </c>
      <c r="AQ71" s="100">
        <f t="shared" si="139"/>
        <v>0</v>
      </c>
      <c r="AR71" s="32">
        <f t="shared" si="140"/>
        <v>0</v>
      </c>
      <c r="AS71" s="100">
        <f t="shared" si="145"/>
        <v>0</v>
      </c>
      <c r="AT71" s="32">
        <f t="shared" si="141"/>
        <v>0</v>
      </c>
      <c r="AU71" s="106">
        <f t="shared" si="142"/>
        <v>0</v>
      </c>
      <c r="AV71" s="83">
        <f t="shared" si="143"/>
        <v>524.11</v>
      </c>
      <c r="AW71" s="34">
        <f t="shared" si="144"/>
        <v>0</v>
      </c>
      <c r="AX71" s="65"/>
      <c r="AY71" s="65"/>
      <c r="AZ71" s="65"/>
      <c r="BA71" s="65"/>
      <c r="BB71" s="65"/>
      <c r="BC71" s="65"/>
    </row>
    <row r="72" spans="1:55" ht="42.75" x14ac:dyDescent="0.25">
      <c r="A72" s="24" t="s">
        <v>195</v>
      </c>
      <c r="B72" s="52" t="s">
        <v>196</v>
      </c>
      <c r="C72" s="26" t="s">
        <v>197</v>
      </c>
      <c r="D72" s="27" t="s">
        <v>188</v>
      </c>
      <c r="E72" s="28">
        <v>19</v>
      </c>
      <c r="F72" s="28"/>
      <c r="G72" s="28">
        <v>0</v>
      </c>
      <c r="H72" s="28"/>
      <c r="I72" s="28"/>
      <c r="J72" s="28"/>
      <c r="K72" s="28"/>
      <c r="L72" s="28"/>
      <c r="M72" s="28"/>
      <c r="N72" s="28"/>
      <c r="O72" s="28"/>
      <c r="P72" s="70"/>
      <c r="Q72" s="70"/>
      <c r="R72" s="70"/>
      <c r="S72" s="98"/>
      <c r="T72" s="30">
        <f t="shared" si="18"/>
        <v>0</v>
      </c>
      <c r="U72" s="30">
        <f t="shared" si="19"/>
        <v>0</v>
      </c>
      <c r="V72" s="85">
        <f t="shared" si="123"/>
        <v>19</v>
      </c>
      <c r="W72" s="96"/>
      <c r="X72" s="96"/>
      <c r="Y72" s="30">
        <f t="shared" si="146"/>
        <v>0</v>
      </c>
      <c r="Z72" s="30">
        <f>Y72+U72</f>
        <v>0</v>
      </c>
      <c r="AA72" s="85">
        <f t="shared" si="148"/>
        <v>19</v>
      </c>
      <c r="AB72" s="31">
        <v>672.73</v>
      </c>
      <c r="AC72" s="32">
        <f t="shared" si="125"/>
        <v>12781.87</v>
      </c>
      <c r="AD72" s="32">
        <f t="shared" si="126"/>
        <v>0</v>
      </c>
      <c r="AE72" s="32">
        <f t="shared" si="127"/>
        <v>0</v>
      </c>
      <c r="AF72" s="32">
        <f t="shared" si="128"/>
        <v>0</v>
      </c>
      <c r="AG72" s="32">
        <f t="shared" si="129"/>
        <v>0</v>
      </c>
      <c r="AH72" s="32">
        <f t="shared" si="130"/>
        <v>0</v>
      </c>
      <c r="AI72" s="32">
        <f t="shared" si="131"/>
        <v>0</v>
      </c>
      <c r="AJ72" s="32">
        <f t="shared" si="132"/>
        <v>0</v>
      </c>
      <c r="AK72" s="32">
        <f t="shared" si="133"/>
        <v>0</v>
      </c>
      <c r="AL72" s="32">
        <f t="shared" si="134"/>
        <v>0</v>
      </c>
      <c r="AM72" s="32">
        <f t="shared" si="135"/>
        <v>0</v>
      </c>
      <c r="AN72" s="33">
        <f t="shared" si="136"/>
        <v>0</v>
      </c>
      <c r="AO72" s="33">
        <f t="shared" si="137"/>
        <v>0</v>
      </c>
      <c r="AP72" s="33">
        <f t="shared" si="138"/>
        <v>0</v>
      </c>
      <c r="AQ72" s="100">
        <f t="shared" si="139"/>
        <v>0</v>
      </c>
      <c r="AR72" s="32">
        <f t="shared" si="140"/>
        <v>0</v>
      </c>
      <c r="AS72" s="100">
        <f t="shared" si="145"/>
        <v>0</v>
      </c>
      <c r="AT72" s="32">
        <f t="shared" si="141"/>
        <v>0</v>
      </c>
      <c r="AU72" s="106">
        <f t="shared" si="142"/>
        <v>0</v>
      </c>
      <c r="AV72" s="83">
        <f t="shared" si="143"/>
        <v>12781.87</v>
      </c>
      <c r="AW72" s="34">
        <f t="shared" si="144"/>
        <v>0</v>
      </c>
      <c r="AX72" s="65"/>
      <c r="AY72" s="65"/>
      <c r="AZ72" s="65"/>
      <c r="BA72" s="65"/>
      <c r="BB72" s="65"/>
      <c r="BC72" s="65"/>
    </row>
    <row r="73" spans="1:55" x14ac:dyDescent="0.25">
      <c r="A73" s="24">
        <v>84876</v>
      </c>
      <c r="B73" s="52" t="s">
        <v>198</v>
      </c>
      <c r="C73" s="26" t="s">
        <v>199</v>
      </c>
      <c r="D73" s="27" t="s">
        <v>58</v>
      </c>
      <c r="E73" s="28">
        <v>1.6800000000000002</v>
      </c>
      <c r="F73" s="28"/>
      <c r="G73" s="28">
        <v>0</v>
      </c>
      <c r="H73" s="28"/>
      <c r="I73" s="28"/>
      <c r="J73" s="28"/>
      <c r="K73" s="28"/>
      <c r="L73" s="28"/>
      <c r="M73" s="28"/>
      <c r="N73" s="28"/>
      <c r="O73" s="28"/>
      <c r="P73" s="70"/>
      <c r="Q73" s="70"/>
      <c r="R73" s="70"/>
      <c r="S73" s="98"/>
      <c r="T73" s="30">
        <f t="shared" si="18"/>
        <v>0</v>
      </c>
      <c r="U73" s="30">
        <f t="shared" si="19"/>
        <v>0</v>
      </c>
      <c r="V73" s="85">
        <f t="shared" si="123"/>
        <v>1.6800000000000002</v>
      </c>
      <c r="W73" s="96"/>
      <c r="X73" s="96"/>
      <c r="Y73" s="30">
        <f t="shared" si="146"/>
        <v>0</v>
      </c>
      <c r="Z73" s="30">
        <f>Y73+U73</f>
        <v>0</v>
      </c>
      <c r="AA73" s="85">
        <f t="shared" si="148"/>
        <v>1.6800000000000002</v>
      </c>
      <c r="AB73" s="31">
        <v>545.36</v>
      </c>
      <c r="AC73" s="32">
        <f t="shared" si="125"/>
        <v>916.2</v>
      </c>
      <c r="AD73" s="32">
        <f t="shared" si="126"/>
        <v>0</v>
      </c>
      <c r="AE73" s="32">
        <f t="shared" si="127"/>
        <v>0</v>
      </c>
      <c r="AF73" s="32">
        <f t="shared" si="128"/>
        <v>0</v>
      </c>
      <c r="AG73" s="32">
        <f t="shared" si="129"/>
        <v>0</v>
      </c>
      <c r="AH73" s="32">
        <f t="shared" si="130"/>
        <v>0</v>
      </c>
      <c r="AI73" s="32">
        <f t="shared" si="131"/>
        <v>0</v>
      </c>
      <c r="AJ73" s="32">
        <f t="shared" si="132"/>
        <v>0</v>
      </c>
      <c r="AK73" s="32">
        <f t="shared" si="133"/>
        <v>0</v>
      </c>
      <c r="AL73" s="32">
        <f t="shared" si="134"/>
        <v>0</v>
      </c>
      <c r="AM73" s="32">
        <f t="shared" si="135"/>
        <v>0</v>
      </c>
      <c r="AN73" s="33">
        <f t="shared" si="136"/>
        <v>0</v>
      </c>
      <c r="AO73" s="33">
        <f t="shared" si="137"/>
        <v>0</v>
      </c>
      <c r="AP73" s="33">
        <f t="shared" si="138"/>
        <v>0</v>
      </c>
      <c r="AQ73" s="100">
        <f t="shared" si="139"/>
        <v>0</v>
      </c>
      <c r="AR73" s="32">
        <f t="shared" si="140"/>
        <v>0</v>
      </c>
      <c r="AS73" s="100">
        <f t="shared" si="145"/>
        <v>0</v>
      </c>
      <c r="AT73" s="32">
        <f t="shared" si="141"/>
        <v>0</v>
      </c>
      <c r="AU73" s="106">
        <f t="shared" si="142"/>
        <v>0</v>
      </c>
      <c r="AV73" s="83">
        <f t="shared" si="143"/>
        <v>916.2</v>
      </c>
      <c r="AW73" s="34">
        <f t="shared" si="144"/>
        <v>0</v>
      </c>
      <c r="AX73" s="65"/>
      <c r="AY73" s="65"/>
      <c r="AZ73" s="65"/>
      <c r="BA73" s="65"/>
      <c r="BB73" s="65"/>
      <c r="BC73" s="65"/>
    </row>
    <row r="74" spans="1:55" ht="28.5" x14ac:dyDescent="0.25">
      <c r="A74" s="24" t="s">
        <v>200</v>
      </c>
      <c r="B74" s="52" t="s">
        <v>201</v>
      </c>
      <c r="C74" s="26" t="s">
        <v>202</v>
      </c>
      <c r="D74" s="27" t="s">
        <v>188</v>
      </c>
      <c r="E74" s="28">
        <v>2</v>
      </c>
      <c r="F74" s="28"/>
      <c r="G74" s="28">
        <v>0</v>
      </c>
      <c r="H74" s="28"/>
      <c r="I74" s="28"/>
      <c r="J74" s="28"/>
      <c r="K74" s="28"/>
      <c r="L74" s="28"/>
      <c r="M74" s="28"/>
      <c r="N74" s="28"/>
      <c r="O74" s="28"/>
      <c r="P74" s="70"/>
      <c r="Q74" s="70"/>
      <c r="R74" s="70"/>
      <c r="S74" s="98"/>
      <c r="T74" s="30">
        <f t="shared" si="18"/>
        <v>0</v>
      </c>
      <c r="U74" s="30">
        <f t="shared" si="19"/>
        <v>0</v>
      </c>
      <c r="V74" s="85">
        <f t="shared" si="123"/>
        <v>2</v>
      </c>
      <c r="W74" s="96"/>
      <c r="X74" s="96"/>
      <c r="Y74" s="30">
        <f t="shared" si="146"/>
        <v>0</v>
      </c>
      <c r="Z74" s="30">
        <f>X74</f>
        <v>0</v>
      </c>
      <c r="AA74" s="85">
        <f t="shared" si="148"/>
        <v>2</v>
      </c>
      <c r="AB74" s="31">
        <v>589.54</v>
      </c>
      <c r="AC74" s="32">
        <f t="shared" si="125"/>
        <v>1179.08</v>
      </c>
      <c r="AD74" s="32">
        <f t="shared" si="126"/>
        <v>0</v>
      </c>
      <c r="AE74" s="32">
        <f t="shared" si="127"/>
        <v>0</v>
      </c>
      <c r="AF74" s="32">
        <f t="shared" si="128"/>
        <v>0</v>
      </c>
      <c r="AG74" s="32">
        <f t="shared" si="129"/>
        <v>0</v>
      </c>
      <c r="AH74" s="32">
        <f t="shared" si="130"/>
        <v>0</v>
      </c>
      <c r="AI74" s="32">
        <f t="shared" si="131"/>
        <v>0</v>
      </c>
      <c r="AJ74" s="32">
        <f t="shared" si="132"/>
        <v>0</v>
      </c>
      <c r="AK74" s="32">
        <f t="shared" si="133"/>
        <v>0</v>
      </c>
      <c r="AL74" s="32">
        <f t="shared" si="134"/>
        <v>0</v>
      </c>
      <c r="AM74" s="32">
        <f t="shared" si="135"/>
        <v>0</v>
      </c>
      <c r="AN74" s="33">
        <f t="shared" si="136"/>
        <v>0</v>
      </c>
      <c r="AO74" s="33">
        <f t="shared" si="137"/>
        <v>0</v>
      </c>
      <c r="AP74" s="33">
        <f t="shared" si="138"/>
        <v>0</v>
      </c>
      <c r="AQ74" s="100">
        <f t="shared" si="139"/>
        <v>0</v>
      </c>
      <c r="AR74" s="32">
        <f t="shared" si="140"/>
        <v>0</v>
      </c>
      <c r="AS74" s="100">
        <f t="shared" si="145"/>
        <v>0</v>
      </c>
      <c r="AT74" s="32">
        <f t="shared" si="141"/>
        <v>0</v>
      </c>
      <c r="AU74" s="106">
        <f t="shared" si="142"/>
        <v>0</v>
      </c>
      <c r="AV74" s="83">
        <f t="shared" si="143"/>
        <v>1179.08</v>
      </c>
      <c r="AW74" s="34">
        <f t="shared" si="144"/>
        <v>0</v>
      </c>
      <c r="AX74" s="65"/>
      <c r="AY74" s="65"/>
      <c r="AZ74" s="65"/>
      <c r="BA74" s="65"/>
      <c r="BB74" s="65"/>
      <c r="BC74" s="65"/>
    </row>
    <row r="75" spans="1:55" ht="42.75" x14ac:dyDescent="0.25">
      <c r="A75" s="24" t="s">
        <v>203</v>
      </c>
      <c r="B75" s="52" t="s">
        <v>204</v>
      </c>
      <c r="C75" s="26" t="s">
        <v>205</v>
      </c>
      <c r="D75" s="27" t="s">
        <v>188</v>
      </c>
      <c r="E75" s="28">
        <v>4</v>
      </c>
      <c r="F75" s="28"/>
      <c r="G75" s="28">
        <v>0</v>
      </c>
      <c r="H75" s="28"/>
      <c r="I75" s="28"/>
      <c r="J75" s="28"/>
      <c r="K75" s="28"/>
      <c r="L75" s="28"/>
      <c r="M75" s="28"/>
      <c r="N75" s="28"/>
      <c r="O75" s="28"/>
      <c r="P75" s="70"/>
      <c r="Q75" s="70"/>
      <c r="R75" s="70"/>
      <c r="S75" s="98"/>
      <c r="T75" s="30">
        <f t="shared" si="18"/>
        <v>0</v>
      </c>
      <c r="U75" s="30">
        <f t="shared" si="19"/>
        <v>0</v>
      </c>
      <c r="V75" s="85">
        <f t="shared" si="123"/>
        <v>4</v>
      </c>
      <c r="W75" s="96"/>
      <c r="X75" s="96"/>
      <c r="Y75" s="30">
        <f t="shared" si="146"/>
        <v>0</v>
      </c>
      <c r="Z75" s="30">
        <f>Y75</f>
        <v>0</v>
      </c>
      <c r="AA75" s="85">
        <f t="shared" si="148"/>
        <v>4</v>
      </c>
      <c r="AB75" s="31">
        <v>2369.41</v>
      </c>
      <c r="AC75" s="32">
        <f t="shared" si="125"/>
        <v>9477.64</v>
      </c>
      <c r="AD75" s="32">
        <f t="shared" si="126"/>
        <v>0</v>
      </c>
      <c r="AE75" s="32">
        <f t="shared" si="127"/>
        <v>0</v>
      </c>
      <c r="AF75" s="32">
        <f t="shared" si="128"/>
        <v>0</v>
      </c>
      <c r="AG75" s="32">
        <f t="shared" si="129"/>
        <v>0</v>
      </c>
      <c r="AH75" s="32">
        <f t="shared" si="130"/>
        <v>0</v>
      </c>
      <c r="AI75" s="32">
        <f t="shared" si="131"/>
        <v>0</v>
      </c>
      <c r="AJ75" s="32">
        <f t="shared" si="132"/>
        <v>0</v>
      </c>
      <c r="AK75" s="32">
        <f t="shared" si="133"/>
        <v>0</v>
      </c>
      <c r="AL75" s="32">
        <f t="shared" si="134"/>
        <v>0</v>
      </c>
      <c r="AM75" s="32">
        <f t="shared" si="135"/>
        <v>0</v>
      </c>
      <c r="AN75" s="33">
        <f t="shared" si="136"/>
        <v>0</v>
      </c>
      <c r="AO75" s="33">
        <f t="shared" si="137"/>
        <v>0</v>
      </c>
      <c r="AP75" s="33">
        <f t="shared" si="138"/>
        <v>0</v>
      </c>
      <c r="AQ75" s="100">
        <f t="shared" si="139"/>
        <v>0</v>
      </c>
      <c r="AR75" s="32">
        <f t="shared" si="140"/>
        <v>0</v>
      </c>
      <c r="AS75" s="100">
        <f t="shared" si="145"/>
        <v>0</v>
      </c>
      <c r="AT75" s="32">
        <f t="shared" si="141"/>
        <v>0</v>
      </c>
      <c r="AU75" s="106">
        <f t="shared" si="142"/>
        <v>0</v>
      </c>
      <c r="AV75" s="83">
        <f t="shared" si="143"/>
        <v>9477.64</v>
      </c>
      <c r="AW75" s="34">
        <f t="shared" si="144"/>
        <v>0</v>
      </c>
      <c r="AX75" s="65"/>
      <c r="AY75" s="65"/>
      <c r="AZ75" s="65"/>
      <c r="BA75" s="65"/>
      <c r="BB75" s="65"/>
      <c r="BC75" s="65"/>
    </row>
    <row r="76" spans="1:55" x14ac:dyDescent="0.25">
      <c r="A76" s="24" t="s">
        <v>206</v>
      </c>
      <c r="B76" s="52" t="s">
        <v>207</v>
      </c>
      <c r="C76" s="26" t="s">
        <v>208</v>
      </c>
      <c r="D76" s="27" t="s">
        <v>58</v>
      </c>
      <c r="E76" s="28">
        <v>9.1950000000000003</v>
      </c>
      <c r="F76" s="28"/>
      <c r="G76" s="28">
        <v>0</v>
      </c>
      <c r="H76" s="28"/>
      <c r="I76" s="28"/>
      <c r="J76" s="28"/>
      <c r="K76" s="28"/>
      <c r="L76" s="28"/>
      <c r="M76" s="28"/>
      <c r="N76" s="28"/>
      <c r="O76" s="28"/>
      <c r="P76" s="70"/>
      <c r="Q76" s="70"/>
      <c r="R76" s="70"/>
      <c r="S76" s="98"/>
      <c r="T76" s="30">
        <f t="shared" si="18"/>
        <v>0</v>
      </c>
      <c r="U76" s="30">
        <f t="shared" si="19"/>
        <v>0</v>
      </c>
      <c r="V76" s="85">
        <f t="shared" si="123"/>
        <v>9.1950000000000003</v>
      </c>
      <c r="W76" s="96"/>
      <c r="X76" s="96"/>
      <c r="Y76" s="30">
        <f t="shared" si="146"/>
        <v>0</v>
      </c>
      <c r="Z76" s="30">
        <f>Y76+U76</f>
        <v>0</v>
      </c>
      <c r="AA76" s="85">
        <f t="shared" si="148"/>
        <v>9.1950000000000003</v>
      </c>
      <c r="AB76" s="31">
        <v>390.33</v>
      </c>
      <c r="AC76" s="32">
        <f t="shared" si="125"/>
        <v>3589.08</v>
      </c>
      <c r="AD76" s="32">
        <f t="shared" si="126"/>
        <v>0</v>
      </c>
      <c r="AE76" s="32">
        <f t="shared" si="127"/>
        <v>0</v>
      </c>
      <c r="AF76" s="32">
        <f t="shared" si="128"/>
        <v>0</v>
      </c>
      <c r="AG76" s="32">
        <f t="shared" si="129"/>
        <v>0</v>
      </c>
      <c r="AH76" s="32">
        <f t="shared" si="130"/>
        <v>0</v>
      </c>
      <c r="AI76" s="32">
        <f t="shared" si="131"/>
        <v>0</v>
      </c>
      <c r="AJ76" s="32">
        <f t="shared" si="132"/>
        <v>0</v>
      </c>
      <c r="AK76" s="32">
        <f t="shared" si="133"/>
        <v>0</v>
      </c>
      <c r="AL76" s="32">
        <f t="shared" si="134"/>
        <v>0</v>
      </c>
      <c r="AM76" s="32">
        <f t="shared" si="135"/>
        <v>0</v>
      </c>
      <c r="AN76" s="33">
        <f t="shared" si="136"/>
        <v>0</v>
      </c>
      <c r="AO76" s="33">
        <f t="shared" si="137"/>
        <v>0</v>
      </c>
      <c r="AP76" s="33">
        <f t="shared" si="138"/>
        <v>0</v>
      </c>
      <c r="AQ76" s="100">
        <f t="shared" si="139"/>
        <v>0</v>
      </c>
      <c r="AR76" s="32">
        <f t="shared" si="140"/>
        <v>0</v>
      </c>
      <c r="AS76" s="100">
        <f t="shared" si="145"/>
        <v>0</v>
      </c>
      <c r="AT76" s="32">
        <f t="shared" si="141"/>
        <v>0</v>
      </c>
      <c r="AU76" s="106">
        <f t="shared" si="142"/>
        <v>0</v>
      </c>
      <c r="AV76" s="83">
        <f t="shared" si="143"/>
        <v>3589.08</v>
      </c>
      <c r="AW76" s="34">
        <f t="shared" si="144"/>
        <v>0</v>
      </c>
      <c r="AX76" s="65"/>
      <c r="AY76" s="65"/>
      <c r="AZ76" s="65"/>
      <c r="BA76" s="65"/>
      <c r="BB76" s="65"/>
      <c r="BC76" s="65"/>
    </row>
    <row r="77" spans="1:55" ht="28.5" x14ac:dyDescent="0.25">
      <c r="A77" s="24" t="s">
        <v>209</v>
      </c>
      <c r="B77" s="52" t="s">
        <v>210</v>
      </c>
      <c r="C77" s="26" t="s">
        <v>211</v>
      </c>
      <c r="D77" s="27" t="s">
        <v>58</v>
      </c>
      <c r="E77" s="28">
        <v>66.494100000000003</v>
      </c>
      <c r="F77" s="28"/>
      <c r="G77" s="28">
        <v>0</v>
      </c>
      <c r="H77" s="28"/>
      <c r="I77" s="28"/>
      <c r="J77" s="28"/>
      <c r="K77" s="28"/>
      <c r="L77" s="28"/>
      <c r="M77" s="28"/>
      <c r="N77" s="28"/>
      <c r="O77" s="28"/>
      <c r="P77" s="70"/>
      <c r="Q77" s="70"/>
      <c r="R77" s="70"/>
      <c r="S77" s="98"/>
      <c r="T77" s="30">
        <f t="shared" ref="T77:T140" si="149">F77+G77+H77+I77+J77+K77+L77+M77+N77+O77+P77+Q77+R77</f>
        <v>0</v>
      </c>
      <c r="U77" s="30">
        <f t="shared" ref="U77:U140" si="150">T77+S77</f>
        <v>0</v>
      </c>
      <c r="V77" s="85">
        <f t="shared" si="123"/>
        <v>66.494100000000003</v>
      </c>
      <c r="W77" s="96"/>
      <c r="X77" s="96">
        <v>33.33</v>
      </c>
      <c r="Y77" s="30">
        <f t="shared" ref="Y77:Z79" si="151">W77</f>
        <v>0</v>
      </c>
      <c r="Z77" s="30">
        <f t="shared" si="151"/>
        <v>33.33</v>
      </c>
      <c r="AA77" s="85">
        <f t="shared" si="148"/>
        <v>66.494100000000003</v>
      </c>
      <c r="AB77" s="31">
        <v>368.84</v>
      </c>
      <c r="AC77" s="32">
        <f t="shared" si="125"/>
        <v>24525.68</v>
      </c>
      <c r="AD77" s="32">
        <f t="shared" si="126"/>
        <v>0</v>
      </c>
      <c r="AE77" s="32">
        <f t="shared" si="127"/>
        <v>0</v>
      </c>
      <c r="AF77" s="32">
        <f t="shared" si="128"/>
        <v>0</v>
      </c>
      <c r="AG77" s="32">
        <f t="shared" si="129"/>
        <v>0</v>
      </c>
      <c r="AH77" s="32">
        <f t="shared" si="130"/>
        <v>0</v>
      </c>
      <c r="AI77" s="32">
        <f t="shared" si="131"/>
        <v>0</v>
      </c>
      <c r="AJ77" s="32">
        <f t="shared" si="132"/>
        <v>0</v>
      </c>
      <c r="AK77" s="32">
        <f t="shared" si="133"/>
        <v>0</v>
      </c>
      <c r="AL77" s="32">
        <f t="shared" si="134"/>
        <v>0</v>
      </c>
      <c r="AM77" s="32">
        <f t="shared" si="135"/>
        <v>0</v>
      </c>
      <c r="AN77" s="33">
        <f t="shared" si="136"/>
        <v>0</v>
      </c>
      <c r="AO77" s="33">
        <f t="shared" si="137"/>
        <v>0</v>
      </c>
      <c r="AP77" s="33">
        <f t="shared" si="138"/>
        <v>0</v>
      </c>
      <c r="AQ77" s="100">
        <f t="shared" si="139"/>
        <v>0</v>
      </c>
      <c r="AR77" s="32">
        <f t="shared" si="140"/>
        <v>0</v>
      </c>
      <c r="AS77" s="100">
        <f t="shared" si="145"/>
        <v>12293.437199999998</v>
      </c>
      <c r="AT77" s="32">
        <f t="shared" si="141"/>
        <v>12293.437199999998</v>
      </c>
      <c r="AU77" s="106">
        <f t="shared" si="142"/>
        <v>0</v>
      </c>
      <c r="AV77" s="83">
        <f t="shared" si="143"/>
        <v>24525.68</v>
      </c>
      <c r="AW77" s="34">
        <f t="shared" si="144"/>
        <v>0</v>
      </c>
      <c r="AX77" s="65"/>
      <c r="AY77" s="65"/>
      <c r="AZ77" s="65"/>
      <c r="BA77" s="65"/>
      <c r="BB77" s="65"/>
      <c r="BC77" s="65"/>
    </row>
    <row r="78" spans="1:55" ht="28.5" x14ac:dyDescent="0.25">
      <c r="A78" s="24" t="s">
        <v>212</v>
      </c>
      <c r="B78" s="52" t="s">
        <v>213</v>
      </c>
      <c r="C78" s="26" t="s">
        <v>214</v>
      </c>
      <c r="D78" s="27" t="s">
        <v>58</v>
      </c>
      <c r="E78" s="28">
        <v>14.6145</v>
      </c>
      <c r="F78" s="28"/>
      <c r="G78" s="28">
        <v>0</v>
      </c>
      <c r="H78" s="28"/>
      <c r="I78" s="28"/>
      <c r="J78" s="28"/>
      <c r="K78" s="28"/>
      <c r="L78" s="28"/>
      <c r="M78" s="28"/>
      <c r="N78" s="28"/>
      <c r="O78" s="28"/>
      <c r="P78" s="70"/>
      <c r="Q78" s="70"/>
      <c r="R78" s="70"/>
      <c r="S78" s="98"/>
      <c r="T78" s="30">
        <f t="shared" si="149"/>
        <v>0</v>
      </c>
      <c r="U78" s="30">
        <f t="shared" si="150"/>
        <v>0</v>
      </c>
      <c r="V78" s="85">
        <f t="shared" si="123"/>
        <v>14.6145</v>
      </c>
      <c r="W78" s="96"/>
      <c r="X78" s="96"/>
      <c r="Y78" s="30">
        <f t="shared" si="151"/>
        <v>0</v>
      </c>
      <c r="Z78" s="30">
        <f t="shared" si="151"/>
        <v>0</v>
      </c>
      <c r="AA78" s="85">
        <f t="shared" si="148"/>
        <v>14.6145</v>
      </c>
      <c r="AB78" s="31">
        <v>441.67</v>
      </c>
      <c r="AC78" s="32">
        <f t="shared" si="125"/>
        <v>6454.79</v>
      </c>
      <c r="AD78" s="32">
        <f t="shared" si="126"/>
        <v>0</v>
      </c>
      <c r="AE78" s="32">
        <f t="shared" si="127"/>
        <v>0</v>
      </c>
      <c r="AF78" s="32">
        <f t="shared" si="128"/>
        <v>0</v>
      </c>
      <c r="AG78" s="32">
        <f t="shared" si="129"/>
        <v>0</v>
      </c>
      <c r="AH78" s="32">
        <f t="shared" si="130"/>
        <v>0</v>
      </c>
      <c r="AI78" s="32">
        <f t="shared" si="131"/>
        <v>0</v>
      </c>
      <c r="AJ78" s="32">
        <f t="shared" si="132"/>
        <v>0</v>
      </c>
      <c r="AK78" s="32">
        <f t="shared" si="133"/>
        <v>0</v>
      </c>
      <c r="AL78" s="32">
        <f t="shared" si="134"/>
        <v>0</v>
      </c>
      <c r="AM78" s="32">
        <f t="shared" si="135"/>
        <v>0</v>
      </c>
      <c r="AN78" s="33">
        <f t="shared" si="136"/>
        <v>0</v>
      </c>
      <c r="AO78" s="33">
        <f t="shared" si="137"/>
        <v>0</v>
      </c>
      <c r="AP78" s="33">
        <f t="shared" si="138"/>
        <v>0</v>
      </c>
      <c r="AQ78" s="100">
        <f t="shared" si="139"/>
        <v>0</v>
      </c>
      <c r="AR78" s="32">
        <f t="shared" si="140"/>
        <v>0</v>
      </c>
      <c r="AS78" s="100">
        <f t="shared" si="145"/>
        <v>0</v>
      </c>
      <c r="AT78" s="32">
        <f t="shared" si="141"/>
        <v>0</v>
      </c>
      <c r="AU78" s="106">
        <f t="shared" si="142"/>
        <v>0</v>
      </c>
      <c r="AV78" s="83">
        <f t="shared" si="143"/>
        <v>6454.79</v>
      </c>
      <c r="AW78" s="34">
        <f t="shared" si="144"/>
        <v>0</v>
      </c>
      <c r="AX78" s="65"/>
      <c r="AY78" s="65"/>
      <c r="AZ78" s="65"/>
      <c r="BA78" s="65"/>
      <c r="BB78" s="65"/>
      <c r="BC78" s="65"/>
    </row>
    <row r="79" spans="1:55" x14ac:dyDescent="0.25">
      <c r="A79" s="24" t="s">
        <v>215</v>
      </c>
      <c r="B79" s="52" t="s">
        <v>216</v>
      </c>
      <c r="C79" s="26" t="s">
        <v>217</v>
      </c>
      <c r="D79" s="27" t="s">
        <v>58</v>
      </c>
      <c r="E79" s="28">
        <v>81.108599999999996</v>
      </c>
      <c r="F79" s="28"/>
      <c r="G79" s="28">
        <v>0</v>
      </c>
      <c r="H79" s="28"/>
      <c r="I79" s="28"/>
      <c r="J79" s="28"/>
      <c r="K79" s="28"/>
      <c r="L79" s="28"/>
      <c r="M79" s="28"/>
      <c r="N79" s="28"/>
      <c r="O79" s="28"/>
      <c r="P79" s="70"/>
      <c r="Q79" s="70"/>
      <c r="R79" s="70"/>
      <c r="S79" s="98"/>
      <c r="T79" s="30">
        <f t="shared" si="149"/>
        <v>0</v>
      </c>
      <c r="U79" s="30">
        <f t="shared" si="150"/>
        <v>0</v>
      </c>
      <c r="V79" s="85">
        <f t="shared" si="123"/>
        <v>81.108599999999996</v>
      </c>
      <c r="W79" s="96"/>
      <c r="X79" s="96">
        <v>33.33</v>
      </c>
      <c r="Y79" s="30">
        <f t="shared" si="151"/>
        <v>0</v>
      </c>
      <c r="Z79" s="30">
        <f t="shared" si="151"/>
        <v>33.33</v>
      </c>
      <c r="AA79" s="85">
        <f t="shared" si="148"/>
        <v>81.108599999999996</v>
      </c>
      <c r="AB79" s="31">
        <v>115.26</v>
      </c>
      <c r="AC79" s="32">
        <f t="shared" si="125"/>
        <v>9348.58</v>
      </c>
      <c r="AD79" s="32">
        <f t="shared" si="126"/>
        <v>0</v>
      </c>
      <c r="AE79" s="32">
        <f t="shared" si="127"/>
        <v>0</v>
      </c>
      <c r="AF79" s="32">
        <f t="shared" si="128"/>
        <v>0</v>
      </c>
      <c r="AG79" s="32">
        <f t="shared" si="129"/>
        <v>0</v>
      </c>
      <c r="AH79" s="32">
        <f t="shared" si="130"/>
        <v>0</v>
      </c>
      <c r="AI79" s="32">
        <f t="shared" si="131"/>
        <v>0</v>
      </c>
      <c r="AJ79" s="32">
        <f t="shared" si="132"/>
        <v>0</v>
      </c>
      <c r="AK79" s="32">
        <f t="shared" si="133"/>
        <v>0</v>
      </c>
      <c r="AL79" s="32">
        <f t="shared" si="134"/>
        <v>0</v>
      </c>
      <c r="AM79" s="32">
        <f t="shared" si="135"/>
        <v>0</v>
      </c>
      <c r="AN79" s="33">
        <f t="shared" si="136"/>
        <v>0</v>
      </c>
      <c r="AO79" s="33">
        <f t="shared" si="137"/>
        <v>0</v>
      </c>
      <c r="AP79" s="33">
        <f t="shared" si="138"/>
        <v>0</v>
      </c>
      <c r="AQ79" s="100">
        <f t="shared" si="139"/>
        <v>0</v>
      </c>
      <c r="AR79" s="32">
        <f t="shared" si="140"/>
        <v>0</v>
      </c>
      <c r="AS79" s="100">
        <f t="shared" si="145"/>
        <v>3841.6158</v>
      </c>
      <c r="AT79" s="32">
        <f t="shared" si="141"/>
        <v>3841.6158</v>
      </c>
      <c r="AU79" s="106">
        <f t="shared" si="142"/>
        <v>0</v>
      </c>
      <c r="AV79" s="83">
        <f t="shared" si="143"/>
        <v>9348.58</v>
      </c>
      <c r="AW79" s="34">
        <f t="shared" si="144"/>
        <v>0</v>
      </c>
      <c r="AX79" s="65"/>
      <c r="AY79" s="65"/>
      <c r="AZ79" s="65"/>
      <c r="BA79" s="65"/>
      <c r="BB79" s="65"/>
      <c r="BC79" s="65"/>
    </row>
    <row r="80" spans="1:55" x14ac:dyDescent="0.25">
      <c r="A80" s="24" t="s">
        <v>218</v>
      </c>
      <c r="B80" s="52" t="s">
        <v>219</v>
      </c>
      <c r="C80" s="26" t="s">
        <v>220</v>
      </c>
      <c r="D80" s="27" t="s">
        <v>58</v>
      </c>
      <c r="E80" s="28">
        <v>27.65</v>
      </c>
      <c r="F80" s="28"/>
      <c r="G80" s="28">
        <v>0</v>
      </c>
      <c r="H80" s="28"/>
      <c r="I80" s="28"/>
      <c r="J80" s="28"/>
      <c r="K80" s="28"/>
      <c r="L80" s="28"/>
      <c r="M80" s="28"/>
      <c r="N80" s="28"/>
      <c r="O80" s="28"/>
      <c r="P80" s="70"/>
      <c r="Q80" s="70"/>
      <c r="R80" s="70"/>
      <c r="S80" s="98"/>
      <c r="T80" s="30">
        <f t="shared" si="149"/>
        <v>0</v>
      </c>
      <c r="U80" s="30">
        <f t="shared" si="150"/>
        <v>0</v>
      </c>
      <c r="V80" s="85">
        <f t="shared" si="123"/>
        <v>27.65</v>
      </c>
      <c r="W80" s="96"/>
      <c r="X80" s="96"/>
      <c r="Y80" s="30">
        <f>W80</f>
        <v>0</v>
      </c>
      <c r="Z80" s="30">
        <f>Y80+U80</f>
        <v>0</v>
      </c>
      <c r="AA80" s="85">
        <f t="shared" si="148"/>
        <v>27.65</v>
      </c>
      <c r="AB80" s="31">
        <v>541.30999999999995</v>
      </c>
      <c r="AC80" s="32">
        <f t="shared" si="125"/>
        <v>14967.22</v>
      </c>
      <c r="AD80" s="32">
        <f t="shared" si="126"/>
        <v>0</v>
      </c>
      <c r="AE80" s="32">
        <f t="shared" si="127"/>
        <v>0</v>
      </c>
      <c r="AF80" s="32">
        <f t="shared" si="128"/>
        <v>0</v>
      </c>
      <c r="AG80" s="32">
        <f t="shared" si="129"/>
        <v>0</v>
      </c>
      <c r="AH80" s="32">
        <f t="shared" si="130"/>
        <v>0</v>
      </c>
      <c r="AI80" s="32">
        <f t="shared" si="131"/>
        <v>0</v>
      </c>
      <c r="AJ80" s="32">
        <f t="shared" si="132"/>
        <v>0</v>
      </c>
      <c r="AK80" s="32">
        <f t="shared" si="133"/>
        <v>0</v>
      </c>
      <c r="AL80" s="32">
        <f t="shared" si="134"/>
        <v>0</v>
      </c>
      <c r="AM80" s="32">
        <f t="shared" si="135"/>
        <v>0</v>
      </c>
      <c r="AN80" s="33">
        <f t="shared" si="136"/>
        <v>0</v>
      </c>
      <c r="AO80" s="33">
        <f t="shared" si="137"/>
        <v>0</v>
      </c>
      <c r="AP80" s="33">
        <f t="shared" si="138"/>
        <v>0</v>
      </c>
      <c r="AQ80" s="100">
        <f t="shared" si="139"/>
        <v>0</v>
      </c>
      <c r="AR80" s="32">
        <f t="shared" si="140"/>
        <v>0</v>
      </c>
      <c r="AS80" s="100">
        <f t="shared" si="145"/>
        <v>0</v>
      </c>
      <c r="AT80" s="32">
        <f t="shared" si="141"/>
        <v>0</v>
      </c>
      <c r="AU80" s="106">
        <f t="shared" si="142"/>
        <v>0</v>
      </c>
      <c r="AV80" s="83">
        <f t="shared" si="143"/>
        <v>14967.22</v>
      </c>
      <c r="AW80" s="34">
        <f t="shared" si="144"/>
        <v>0</v>
      </c>
      <c r="AX80" s="65"/>
      <c r="AY80" s="65"/>
      <c r="AZ80" s="65"/>
      <c r="BA80" s="65"/>
      <c r="BB80" s="65"/>
      <c r="BC80" s="65"/>
    </row>
    <row r="81" spans="1:55" x14ac:dyDescent="0.25">
      <c r="A81" s="11"/>
      <c r="B81" s="11"/>
      <c r="C81" s="13" t="s">
        <v>221</v>
      </c>
      <c r="D81" s="13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68"/>
      <c r="Q81" s="68"/>
      <c r="R81" s="68"/>
      <c r="S81" s="94"/>
      <c r="T81" s="39"/>
      <c r="U81" s="39"/>
      <c r="V81" s="39"/>
      <c r="W81" s="39"/>
      <c r="X81" s="39"/>
      <c r="Y81" s="39"/>
      <c r="Z81" s="39"/>
      <c r="AA81" s="39"/>
      <c r="AB81" s="39"/>
      <c r="AC81" s="41">
        <f t="shared" ref="AC81" si="152">SUM(AC69:AC80)</f>
        <v>89979.67</v>
      </c>
      <c r="AD81" s="41">
        <f>SUM(AD69:AD80)</f>
        <v>0</v>
      </c>
      <c r="AE81" s="41">
        <f t="shared" ref="AE81:AR81" si="153">SUM(AE69:AE80)</f>
        <v>0</v>
      </c>
      <c r="AF81" s="41">
        <f t="shared" si="153"/>
        <v>0</v>
      </c>
      <c r="AG81" s="41">
        <f t="shared" si="153"/>
        <v>0</v>
      </c>
      <c r="AH81" s="41">
        <f t="shared" si="153"/>
        <v>0</v>
      </c>
      <c r="AI81" s="41">
        <f t="shared" si="153"/>
        <v>0</v>
      </c>
      <c r="AJ81" s="41">
        <f t="shared" si="153"/>
        <v>0</v>
      </c>
      <c r="AK81" s="41">
        <f t="shared" si="153"/>
        <v>0</v>
      </c>
      <c r="AL81" s="41">
        <f t="shared" si="153"/>
        <v>0</v>
      </c>
      <c r="AM81" s="41">
        <f t="shared" si="153"/>
        <v>0</v>
      </c>
      <c r="AN81" s="41">
        <f t="shared" si="153"/>
        <v>0</v>
      </c>
      <c r="AO81" s="41">
        <f t="shared" si="153"/>
        <v>0</v>
      </c>
      <c r="AP81" s="41">
        <f t="shared" si="153"/>
        <v>4777.25</v>
      </c>
      <c r="AQ81" s="101">
        <f t="shared" si="153"/>
        <v>0</v>
      </c>
      <c r="AR81" s="41">
        <f t="shared" si="153"/>
        <v>4777.25</v>
      </c>
      <c r="AS81" s="101">
        <f>SUM(AS74:AS80)</f>
        <v>16135.052999999998</v>
      </c>
      <c r="AT81" s="41">
        <f t="shared" ref="AT81" si="154">SUM(AT69:AT80)</f>
        <v>20912.303</v>
      </c>
      <c r="AU81" s="106">
        <f>SUBTOTAL(9,AU69:AU80)</f>
        <v>4777.25</v>
      </c>
      <c r="AV81" s="83"/>
      <c r="AW81" s="34"/>
      <c r="AX81" s="110">
        <f>AU81+AV81</f>
        <v>4777.25</v>
      </c>
      <c r="AY81" s="110">
        <f>AC81</f>
        <v>89979.67</v>
      </c>
      <c r="AZ81" s="23"/>
      <c r="BA81" s="23"/>
      <c r="BB81" s="23"/>
      <c r="BC81" s="23"/>
    </row>
    <row r="82" spans="1:55" x14ac:dyDescent="0.25">
      <c r="A82" s="58"/>
      <c r="B82" s="59"/>
      <c r="C82" s="66"/>
      <c r="D82" s="60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70"/>
      <c r="Q82" s="70"/>
      <c r="R82" s="70"/>
      <c r="S82" s="98"/>
      <c r="T82" s="71"/>
      <c r="U82" s="71"/>
      <c r="V82" s="71"/>
      <c r="W82" s="96"/>
      <c r="X82" s="96"/>
      <c r="Y82" s="71"/>
      <c r="Z82" s="71"/>
      <c r="AA82" s="71"/>
      <c r="AB82" s="71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100"/>
      <c r="AR82" s="32"/>
      <c r="AS82" s="199"/>
      <c r="AT82" s="199"/>
      <c r="AU82" s="106"/>
      <c r="AV82" s="83"/>
      <c r="AW82" s="34"/>
      <c r="AX82" s="65"/>
      <c r="AY82" s="65"/>
      <c r="AZ82" s="65"/>
      <c r="BA82" s="65"/>
      <c r="BB82" s="65"/>
      <c r="BC82" s="65"/>
    </row>
    <row r="83" spans="1:55" x14ac:dyDescent="0.25">
      <c r="A83" s="11"/>
      <c r="B83" s="11" t="s">
        <v>222</v>
      </c>
      <c r="C83" s="12" t="s">
        <v>223</v>
      </c>
      <c r="D83" s="13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68"/>
      <c r="Q83" s="68"/>
      <c r="R83" s="68"/>
      <c r="S83" s="94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101"/>
      <c r="AR83" s="40"/>
      <c r="AS83" s="202"/>
      <c r="AT83" s="202"/>
      <c r="AU83" s="106"/>
      <c r="AV83" s="83"/>
      <c r="AW83" s="34"/>
      <c r="AX83" s="23"/>
      <c r="AY83" s="23"/>
      <c r="AZ83" s="23"/>
      <c r="BA83" s="23"/>
      <c r="BB83" s="23"/>
      <c r="BC83" s="23"/>
    </row>
    <row r="84" spans="1:55" ht="57" x14ac:dyDescent="0.25">
      <c r="A84" s="24" t="s">
        <v>224</v>
      </c>
      <c r="B84" s="52" t="s">
        <v>225</v>
      </c>
      <c r="C84" s="26" t="s">
        <v>226</v>
      </c>
      <c r="D84" s="27" t="s">
        <v>58</v>
      </c>
      <c r="E84" s="28">
        <v>315.39999999999998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70"/>
      <c r="Q84" s="70"/>
      <c r="R84" s="70"/>
      <c r="S84" s="98">
        <v>315.39999999999998</v>
      </c>
      <c r="T84" s="30">
        <f t="shared" si="149"/>
        <v>0</v>
      </c>
      <c r="U84" s="30">
        <f t="shared" si="150"/>
        <v>315.39999999999998</v>
      </c>
      <c r="V84" s="85">
        <f t="shared" ref="V84:V87" si="155">E84-U84</f>
        <v>0</v>
      </c>
      <c r="W84" s="96"/>
      <c r="X84" s="96"/>
      <c r="Y84" s="85">
        <f>G84-W84</f>
        <v>0</v>
      </c>
      <c r="Z84" s="85">
        <f t="shared" ref="Z84:AA86" si="156">H84-Y84</f>
        <v>0</v>
      </c>
      <c r="AA84" s="85">
        <f t="shared" si="156"/>
        <v>0</v>
      </c>
      <c r="AB84" s="31">
        <v>116.2</v>
      </c>
      <c r="AC84" s="32">
        <f>TRUNC(ROUND(E84*AB84,2),2)</f>
        <v>36649.480000000003</v>
      </c>
      <c r="AD84" s="32">
        <f>F84*AB84</f>
        <v>0</v>
      </c>
      <c r="AE84" s="32">
        <f>G84*AB84</f>
        <v>0</v>
      </c>
      <c r="AF84" s="32">
        <f>H84*AB84</f>
        <v>0</v>
      </c>
      <c r="AG84" s="32">
        <f>I84*AB84</f>
        <v>0</v>
      </c>
      <c r="AH84" s="32">
        <f>J84*AB84</f>
        <v>0</v>
      </c>
      <c r="AI84" s="32">
        <f>K84*AB84</f>
        <v>0</v>
      </c>
      <c r="AJ84" s="32">
        <f>L84*AB84</f>
        <v>0</v>
      </c>
      <c r="AK84" s="32">
        <f>M84*AB84</f>
        <v>0</v>
      </c>
      <c r="AL84" s="32">
        <f>N84*AB84</f>
        <v>0</v>
      </c>
      <c r="AM84" s="32">
        <f>O84*AB84</f>
        <v>0</v>
      </c>
      <c r="AN84" s="33">
        <f>TRUNC(ROUND(P84*AB84,2),2)</f>
        <v>0</v>
      </c>
      <c r="AO84" s="33">
        <f>Q84*AB84</f>
        <v>0</v>
      </c>
      <c r="AP84" s="33">
        <f>R84*AB84</f>
        <v>0</v>
      </c>
      <c r="AQ84" s="100">
        <f>S84*AB84</f>
        <v>36649.479999999996</v>
      </c>
      <c r="AR84" s="32">
        <f>AQ84</f>
        <v>36649.479999999996</v>
      </c>
      <c r="AS84" s="100">
        <f t="shared" ref="AS84:AS87" si="157">AB84*X84</f>
        <v>0</v>
      </c>
      <c r="AT84" s="32">
        <f t="shared" ref="AT84:AT87" si="158">AR84+AS84</f>
        <v>36649.479999999996</v>
      </c>
      <c r="AU84" s="106">
        <f>AT84</f>
        <v>36649.479999999996</v>
      </c>
      <c r="AV84" s="83">
        <v>0</v>
      </c>
      <c r="AW84" s="34">
        <f>(U84*100)/E84</f>
        <v>100</v>
      </c>
      <c r="AX84" s="65"/>
      <c r="AY84" s="65"/>
      <c r="AZ84" s="65"/>
      <c r="BA84" s="65"/>
      <c r="BB84" s="65"/>
      <c r="BC84" s="65"/>
    </row>
    <row r="85" spans="1:55" x14ac:dyDescent="0.25">
      <c r="A85" s="24" t="s">
        <v>227</v>
      </c>
      <c r="B85" s="52" t="s">
        <v>228</v>
      </c>
      <c r="C85" s="26" t="s">
        <v>229</v>
      </c>
      <c r="D85" s="27" t="s">
        <v>80</v>
      </c>
      <c r="E85" s="28">
        <v>70.22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70"/>
      <c r="Q85" s="70"/>
      <c r="R85" s="70"/>
      <c r="S85" s="98">
        <v>70.22</v>
      </c>
      <c r="T85" s="30">
        <f t="shared" si="149"/>
        <v>0</v>
      </c>
      <c r="U85" s="30">
        <f t="shared" si="150"/>
        <v>70.22</v>
      </c>
      <c r="V85" s="85">
        <f t="shared" si="155"/>
        <v>0</v>
      </c>
      <c r="W85" s="96"/>
      <c r="X85" s="96"/>
      <c r="Y85" s="85">
        <f>G85-W85</f>
        <v>0</v>
      </c>
      <c r="Z85" s="85">
        <f t="shared" si="156"/>
        <v>0</v>
      </c>
      <c r="AA85" s="85">
        <f t="shared" si="156"/>
        <v>0</v>
      </c>
      <c r="AB85" s="31">
        <v>32.880000000000003</v>
      </c>
      <c r="AC85" s="32">
        <f>TRUNC(ROUND(E85*AB85,2),2)</f>
        <v>2308.83</v>
      </c>
      <c r="AD85" s="32">
        <f>F85*AB85</f>
        <v>0</v>
      </c>
      <c r="AE85" s="32">
        <f>G85*AB85</f>
        <v>0</v>
      </c>
      <c r="AF85" s="32">
        <f>H85*AB85</f>
        <v>0</v>
      </c>
      <c r="AG85" s="32">
        <f>I85*AB85</f>
        <v>0</v>
      </c>
      <c r="AH85" s="32">
        <f>J85*AB85</f>
        <v>0</v>
      </c>
      <c r="AI85" s="32">
        <f>K85*AB85</f>
        <v>0</v>
      </c>
      <c r="AJ85" s="32">
        <f>L85*AB85</f>
        <v>0</v>
      </c>
      <c r="AK85" s="32">
        <f>M85*AB85</f>
        <v>0</v>
      </c>
      <c r="AL85" s="32">
        <f>N85*AB85</f>
        <v>0</v>
      </c>
      <c r="AM85" s="32">
        <f>O85*AB85</f>
        <v>0</v>
      </c>
      <c r="AN85" s="33">
        <f>TRUNC(ROUND(P85*AB85,2),2)</f>
        <v>0</v>
      </c>
      <c r="AO85" s="33">
        <f>Q85*AB85</f>
        <v>0</v>
      </c>
      <c r="AP85" s="33">
        <f>R85*AB85</f>
        <v>0</v>
      </c>
      <c r="AQ85" s="100">
        <f>S85*AB85</f>
        <v>2308.8335999999999</v>
      </c>
      <c r="AR85" s="32">
        <f t="shared" ref="AR85:AR87" si="159">AQ85</f>
        <v>2308.8335999999999</v>
      </c>
      <c r="AS85" s="100">
        <f t="shared" si="157"/>
        <v>0</v>
      </c>
      <c r="AT85" s="32">
        <f t="shared" si="158"/>
        <v>2308.8335999999999</v>
      </c>
      <c r="AU85" s="106">
        <f t="shared" ref="AU85:AU87" si="160">AR85+AQ85</f>
        <v>4617.6671999999999</v>
      </c>
      <c r="AV85" s="83">
        <v>0</v>
      </c>
      <c r="AW85" s="34">
        <f>(U85*100)/E85</f>
        <v>100</v>
      </c>
      <c r="AX85" s="65"/>
      <c r="AY85" s="65"/>
      <c r="AZ85" s="65"/>
      <c r="BA85" s="65"/>
      <c r="BB85" s="65"/>
      <c r="BC85" s="65"/>
    </row>
    <row r="86" spans="1:55" x14ac:dyDescent="0.25">
      <c r="A86" s="24">
        <v>94228</v>
      </c>
      <c r="B86" s="52" t="s">
        <v>230</v>
      </c>
      <c r="C86" s="26" t="s">
        <v>231</v>
      </c>
      <c r="D86" s="27" t="s">
        <v>80</v>
      </c>
      <c r="E86" s="28">
        <v>47.91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70"/>
      <c r="Q86" s="70"/>
      <c r="R86" s="70"/>
      <c r="S86" s="98">
        <v>47.91</v>
      </c>
      <c r="T86" s="30">
        <f t="shared" si="149"/>
        <v>0</v>
      </c>
      <c r="U86" s="30">
        <f t="shared" si="150"/>
        <v>47.91</v>
      </c>
      <c r="V86" s="85">
        <f t="shared" si="155"/>
        <v>0</v>
      </c>
      <c r="W86" s="96"/>
      <c r="X86" s="96"/>
      <c r="Y86" s="85">
        <f>G86-W86</f>
        <v>0</v>
      </c>
      <c r="Z86" s="85">
        <f t="shared" si="156"/>
        <v>0</v>
      </c>
      <c r="AA86" s="85">
        <f t="shared" si="156"/>
        <v>0</v>
      </c>
      <c r="AB86" s="31">
        <v>57.56</v>
      </c>
      <c r="AC86" s="32">
        <f>TRUNC(ROUND(E86*AB86,2),2)</f>
        <v>2757.7</v>
      </c>
      <c r="AD86" s="32">
        <f>F86*AB86</f>
        <v>0</v>
      </c>
      <c r="AE86" s="32">
        <f>G86*AB86</f>
        <v>0</v>
      </c>
      <c r="AF86" s="32">
        <f>H86*AB86</f>
        <v>0</v>
      </c>
      <c r="AG86" s="32">
        <f>I86*AB86</f>
        <v>0</v>
      </c>
      <c r="AH86" s="32">
        <f>J86*AB86</f>
        <v>0</v>
      </c>
      <c r="AI86" s="32">
        <f>K86*AB86</f>
        <v>0</v>
      </c>
      <c r="AJ86" s="32">
        <f>L86*AB86</f>
        <v>0</v>
      </c>
      <c r="AK86" s="32">
        <f>M86*AB86</f>
        <v>0</v>
      </c>
      <c r="AL86" s="32">
        <f>N86*AB86</f>
        <v>0</v>
      </c>
      <c r="AM86" s="32">
        <f>O86*AB86</f>
        <v>0</v>
      </c>
      <c r="AN86" s="33">
        <f>TRUNC(ROUND(P86*AB86,2),2)</f>
        <v>0</v>
      </c>
      <c r="AO86" s="33">
        <f>Q86*AB86</f>
        <v>0</v>
      </c>
      <c r="AP86" s="33">
        <f>R86*AB86</f>
        <v>0</v>
      </c>
      <c r="AQ86" s="100">
        <f>S86*AB86</f>
        <v>2757.6995999999999</v>
      </c>
      <c r="AR86" s="32">
        <f t="shared" si="159"/>
        <v>2757.6995999999999</v>
      </c>
      <c r="AS86" s="100">
        <f t="shared" si="157"/>
        <v>0</v>
      </c>
      <c r="AT86" s="32">
        <f t="shared" si="158"/>
        <v>2757.6995999999999</v>
      </c>
      <c r="AU86" s="106">
        <f t="shared" si="160"/>
        <v>5515.3991999999998</v>
      </c>
      <c r="AV86" s="83">
        <v>0</v>
      </c>
      <c r="AW86" s="34">
        <f>(U86*100)/E86</f>
        <v>100.00000000000001</v>
      </c>
      <c r="AX86" s="65"/>
      <c r="AY86" s="65"/>
      <c r="AZ86" s="65"/>
      <c r="BA86" s="65"/>
      <c r="BB86" s="65"/>
      <c r="BC86" s="65"/>
    </row>
    <row r="87" spans="1:55" x14ac:dyDescent="0.25">
      <c r="A87" s="24" t="s">
        <v>203</v>
      </c>
      <c r="B87" s="52" t="s">
        <v>232</v>
      </c>
      <c r="C87" s="26" t="s">
        <v>233</v>
      </c>
      <c r="D87" s="27" t="s">
        <v>58</v>
      </c>
      <c r="E87" s="28">
        <v>8.8605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70"/>
      <c r="Q87" s="70"/>
      <c r="R87" s="70"/>
      <c r="S87" s="98"/>
      <c r="T87" s="30">
        <f t="shared" si="149"/>
        <v>0</v>
      </c>
      <c r="U87" s="30">
        <f t="shared" si="150"/>
        <v>0</v>
      </c>
      <c r="V87" s="85">
        <f t="shared" si="155"/>
        <v>8.8605</v>
      </c>
      <c r="W87" s="96"/>
      <c r="X87" s="96"/>
      <c r="Y87" s="85">
        <f>G87-W87</f>
        <v>0</v>
      </c>
      <c r="Z87" s="85">
        <f>H87-Y87</f>
        <v>0</v>
      </c>
      <c r="AA87" s="85">
        <f>E87</f>
        <v>8.8605</v>
      </c>
      <c r="AB87" s="31">
        <v>561.82000000000005</v>
      </c>
      <c r="AC87" s="32">
        <f>TRUNC(ROUND(E87*AB87,2),2)</f>
        <v>4978.01</v>
      </c>
      <c r="AD87" s="32">
        <f>F87*AB87</f>
        <v>0</v>
      </c>
      <c r="AE87" s="32">
        <f>G87*AB87</f>
        <v>0</v>
      </c>
      <c r="AF87" s="32">
        <f>H87*AB87</f>
        <v>0</v>
      </c>
      <c r="AG87" s="32">
        <f>I87*AB87</f>
        <v>0</v>
      </c>
      <c r="AH87" s="32">
        <f>J87*AB87</f>
        <v>0</v>
      </c>
      <c r="AI87" s="32">
        <f>K87*AB87</f>
        <v>0</v>
      </c>
      <c r="AJ87" s="32">
        <f>L87*AB87</f>
        <v>0</v>
      </c>
      <c r="AK87" s="32">
        <f>M87*AB87</f>
        <v>0</v>
      </c>
      <c r="AL87" s="32">
        <f>N87*AB87</f>
        <v>0</v>
      </c>
      <c r="AM87" s="32">
        <f>O87*AB87</f>
        <v>0</v>
      </c>
      <c r="AN87" s="33">
        <f>TRUNC(ROUND(P87*AB87,2),2)</f>
        <v>0</v>
      </c>
      <c r="AO87" s="33">
        <f>Q87*AB87</f>
        <v>0</v>
      </c>
      <c r="AP87" s="33">
        <f>R87*AB87</f>
        <v>0</v>
      </c>
      <c r="AQ87" s="100">
        <f>S87*AB87</f>
        <v>0</v>
      </c>
      <c r="AR87" s="32">
        <f t="shared" si="159"/>
        <v>0</v>
      </c>
      <c r="AS87" s="100">
        <f t="shared" si="157"/>
        <v>0</v>
      </c>
      <c r="AT87" s="32">
        <f t="shared" si="158"/>
        <v>0</v>
      </c>
      <c r="AU87" s="106">
        <f t="shared" si="160"/>
        <v>0</v>
      </c>
      <c r="AV87" s="83">
        <f>AC87</f>
        <v>4978.01</v>
      </c>
      <c r="AW87" s="34">
        <f>(U87*100)/E87</f>
        <v>0</v>
      </c>
      <c r="AX87" s="65"/>
      <c r="AY87" s="65"/>
      <c r="AZ87" s="65"/>
      <c r="BA87" s="65"/>
      <c r="BB87" s="65"/>
      <c r="BC87" s="65"/>
    </row>
    <row r="88" spans="1:55" x14ac:dyDescent="0.25">
      <c r="A88" s="11"/>
      <c r="B88" s="11"/>
      <c r="C88" s="13" t="s">
        <v>234</v>
      </c>
      <c r="D88" s="13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68"/>
      <c r="Q88" s="68"/>
      <c r="R88" s="68"/>
      <c r="S88" s="94"/>
      <c r="T88" s="39"/>
      <c r="U88" s="39"/>
      <c r="V88" s="39"/>
      <c r="W88" s="39"/>
      <c r="X88" s="39"/>
      <c r="Y88" s="39"/>
      <c r="Z88" s="39"/>
      <c r="AA88" s="39"/>
      <c r="AB88" s="39"/>
      <c r="AC88" s="41">
        <f t="shared" ref="AC88" si="161">SUM(AC84:AC87)</f>
        <v>46694.020000000004</v>
      </c>
      <c r="AD88" s="41">
        <f>SUM(AD84:AD87)</f>
        <v>0</v>
      </c>
      <c r="AE88" s="41">
        <f t="shared" ref="AE88:AP88" si="162">SUM(AE84:AE87)</f>
        <v>0</v>
      </c>
      <c r="AF88" s="41">
        <f t="shared" si="162"/>
        <v>0</v>
      </c>
      <c r="AG88" s="41">
        <f t="shared" si="162"/>
        <v>0</v>
      </c>
      <c r="AH88" s="41">
        <f t="shared" si="162"/>
        <v>0</v>
      </c>
      <c r="AI88" s="41">
        <f t="shared" si="162"/>
        <v>0</v>
      </c>
      <c r="AJ88" s="41">
        <f t="shared" si="162"/>
        <v>0</v>
      </c>
      <c r="AK88" s="41">
        <f t="shared" si="162"/>
        <v>0</v>
      </c>
      <c r="AL88" s="41">
        <f t="shared" si="162"/>
        <v>0</v>
      </c>
      <c r="AM88" s="41">
        <f t="shared" si="162"/>
        <v>0</v>
      </c>
      <c r="AN88" s="41">
        <f t="shared" si="162"/>
        <v>0</v>
      </c>
      <c r="AO88" s="41">
        <f t="shared" si="162"/>
        <v>0</v>
      </c>
      <c r="AP88" s="41">
        <f t="shared" si="162"/>
        <v>0</v>
      </c>
      <c r="AQ88" s="101">
        <f>SUM(AQ84:AQ87)</f>
        <v>41716.013199999994</v>
      </c>
      <c r="AR88" s="41">
        <f t="shared" ref="AR88" si="163">SUM(AR84:AR87)</f>
        <v>41716.013199999994</v>
      </c>
      <c r="AS88" s="200">
        <f>SUM(AS84:AS87)</f>
        <v>0</v>
      </c>
      <c r="AT88" s="200">
        <f>SUM(AT84:AT87)</f>
        <v>41716.013199999994</v>
      </c>
      <c r="AU88" s="106">
        <f>SUBTOTAL(9,AU84:AU87)</f>
        <v>46782.546399999992</v>
      </c>
      <c r="AV88" s="200"/>
      <c r="AW88" s="34"/>
      <c r="AX88" s="110">
        <f>AU88+AV88</f>
        <v>46782.546399999992</v>
      </c>
      <c r="AY88" s="110">
        <f>AC88</f>
        <v>46694.020000000004</v>
      </c>
      <c r="AZ88" s="23"/>
      <c r="BA88" s="23"/>
      <c r="BB88" s="23"/>
      <c r="BC88" s="23"/>
    </row>
    <row r="89" spans="1:55" x14ac:dyDescent="0.25">
      <c r="A89" s="58"/>
      <c r="B89" s="59"/>
      <c r="C89" s="66"/>
      <c r="D89" s="60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70"/>
      <c r="Q89" s="70"/>
      <c r="R89" s="70"/>
      <c r="S89" s="98"/>
      <c r="T89" s="71"/>
      <c r="U89" s="71"/>
      <c r="V89" s="71"/>
      <c r="W89" s="96"/>
      <c r="X89" s="96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100"/>
      <c r="AR89" s="32"/>
      <c r="AS89" s="199"/>
      <c r="AT89" s="199"/>
      <c r="AU89" s="106"/>
      <c r="AV89" s="83"/>
      <c r="AW89" s="34"/>
      <c r="AX89" s="65"/>
      <c r="AY89" s="65"/>
      <c r="AZ89" s="65"/>
      <c r="BA89" s="65"/>
      <c r="BB89" s="65"/>
      <c r="BC89" s="65"/>
    </row>
    <row r="90" spans="1:55" x14ac:dyDescent="0.25">
      <c r="A90" s="11"/>
      <c r="B90" s="11" t="s">
        <v>235</v>
      </c>
      <c r="C90" s="12" t="s">
        <v>236</v>
      </c>
      <c r="D90" s="13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68"/>
      <c r="Q90" s="68"/>
      <c r="R90" s="68"/>
      <c r="S90" s="94"/>
      <c r="T90" s="39"/>
      <c r="U90" s="39"/>
      <c r="V90" s="39"/>
      <c r="W90" s="39"/>
      <c r="X90" s="39"/>
      <c r="Y90" s="39"/>
      <c r="Z90" s="39"/>
      <c r="AA90" s="39"/>
      <c r="AB90" s="39"/>
      <c r="AC90" s="50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0"/>
      <c r="AO90" s="40"/>
      <c r="AP90" s="40"/>
      <c r="AQ90" s="101"/>
      <c r="AR90" s="40"/>
      <c r="AS90" s="202"/>
      <c r="AT90" s="202"/>
      <c r="AU90" s="106">
        <f t="shared" ref="AU90:AU93" si="164">AR90+AQ90</f>
        <v>0</v>
      </c>
      <c r="AV90" s="83"/>
      <c r="AW90" s="34"/>
      <c r="AX90" s="23"/>
      <c r="AY90" s="23"/>
      <c r="AZ90" s="23"/>
      <c r="BA90" s="23"/>
      <c r="BB90" s="23"/>
      <c r="BC90" s="23"/>
    </row>
    <row r="91" spans="1:55" ht="28.5" x14ac:dyDescent="0.25">
      <c r="A91" s="24">
        <v>98556</v>
      </c>
      <c r="B91" s="52" t="s">
        <v>237</v>
      </c>
      <c r="C91" s="26" t="s">
        <v>238</v>
      </c>
      <c r="D91" s="27" t="s">
        <v>58</v>
      </c>
      <c r="E91" s="28">
        <v>126.44600000000001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70">
        <f>'[15]Mem. de cálc.'!H756</f>
        <v>0</v>
      </c>
      <c r="Q91" s="70"/>
      <c r="R91" s="70"/>
      <c r="S91" s="98"/>
      <c r="T91" s="30">
        <f t="shared" si="149"/>
        <v>0</v>
      </c>
      <c r="U91" s="30">
        <f t="shared" si="150"/>
        <v>0</v>
      </c>
      <c r="V91" s="85">
        <v>126.45</v>
      </c>
      <c r="W91" s="96"/>
      <c r="X91" s="96"/>
      <c r="Y91" s="85">
        <f>X91</f>
        <v>0</v>
      </c>
      <c r="Z91" s="85">
        <f>Y91</f>
        <v>0</v>
      </c>
      <c r="AA91" s="85">
        <f>Z91-W91</f>
        <v>0</v>
      </c>
      <c r="AB91" s="31">
        <v>38.479999999999997</v>
      </c>
      <c r="AC91" s="32">
        <f>TRUNC(ROUND(E91*AB91,2),2)</f>
        <v>4865.6400000000003</v>
      </c>
      <c r="AD91" s="32">
        <f>F91*AB91</f>
        <v>0</v>
      </c>
      <c r="AE91" s="32">
        <f>G91*AB91</f>
        <v>0</v>
      </c>
      <c r="AF91" s="32">
        <f>H91*AB91</f>
        <v>0</v>
      </c>
      <c r="AG91" s="32">
        <f>I91*AB91</f>
        <v>0</v>
      </c>
      <c r="AH91" s="32">
        <f>J91*AB91</f>
        <v>0</v>
      </c>
      <c r="AI91" s="32">
        <f>K91*AB91</f>
        <v>0</v>
      </c>
      <c r="AJ91" s="32">
        <f>L91*AB91</f>
        <v>0</v>
      </c>
      <c r="AK91" s="32">
        <f>M91*AB91</f>
        <v>0</v>
      </c>
      <c r="AL91" s="32">
        <f>N91*AB91</f>
        <v>0</v>
      </c>
      <c r="AM91" s="32">
        <f>O91*AB91</f>
        <v>0</v>
      </c>
      <c r="AN91" s="33">
        <f>TRUNC(ROUND(P91*AB91,2),2)</f>
        <v>0</v>
      </c>
      <c r="AO91" s="33">
        <f>Q91*AB91</f>
        <v>0</v>
      </c>
      <c r="AP91" s="33">
        <f>R91*AB91</f>
        <v>0</v>
      </c>
      <c r="AQ91" s="100">
        <f>S91*AB91</f>
        <v>0</v>
      </c>
      <c r="AR91" s="32">
        <f>T91*AB91</f>
        <v>0</v>
      </c>
      <c r="AS91" s="100">
        <f t="shared" ref="AS91:AS93" si="165">AB91*X91</f>
        <v>0</v>
      </c>
      <c r="AT91" s="32">
        <f t="shared" ref="AT91:AT93" si="166">AR91+AS91</f>
        <v>0</v>
      </c>
      <c r="AU91" s="106">
        <f>AT91</f>
        <v>0</v>
      </c>
      <c r="AV91" s="83">
        <v>0</v>
      </c>
      <c r="AW91" s="34">
        <f>(U91*100)/E91</f>
        <v>0</v>
      </c>
      <c r="AX91" s="65"/>
      <c r="AY91" s="65"/>
      <c r="AZ91" s="65"/>
      <c r="BA91" s="65"/>
      <c r="BB91" s="65"/>
      <c r="BC91" s="65"/>
    </row>
    <row r="92" spans="1:55" x14ac:dyDescent="0.25">
      <c r="A92" s="24" t="s">
        <v>239</v>
      </c>
      <c r="B92" s="52" t="s">
        <v>240</v>
      </c>
      <c r="C92" s="26" t="s">
        <v>241</v>
      </c>
      <c r="D92" s="27" t="s">
        <v>58</v>
      </c>
      <c r="E92" s="28">
        <v>291.28000000000003</v>
      </c>
      <c r="F92" s="28"/>
      <c r="G92" s="28">
        <v>137.21</v>
      </c>
      <c r="H92" s="28">
        <v>154.07</v>
      </c>
      <c r="I92" s="28"/>
      <c r="J92" s="28"/>
      <c r="K92" s="28"/>
      <c r="L92" s="28"/>
      <c r="M92" s="28"/>
      <c r="N92" s="28"/>
      <c r="O92" s="28"/>
      <c r="P92" s="70">
        <f>'[15]Mem. de cálc.'!H777</f>
        <v>0</v>
      </c>
      <c r="Q92" s="70"/>
      <c r="R92" s="70"/>
      <c r="S92" s="98"/>
      <c r="T92" s="30">
        <f t="shared" si="149"/>
        <v>291.27999999999997</v>
      </c>
      <c r="U92" s="30">
        <f t="shared" si="150"/>
        <v>291.27999999999997</v>
      </c>
      <c r="V92" s="85"/>
      <c r="W92" s="96"/>
      <c r="X92" s="96"/>
      <c r="Y92" s="85"/>
      <c r="Z92" s="85"/>
      <c r="AA92" s="85"/>
      <c r="AB92" s="31">
        <v>39.979999999999997</v>
      </c>
      <c r="AC92" s="32">
        <f>TRUNC(ROUND(E92*AB92,2),2)</f>
        <v>11645.37</v>
      </c>
      <c r="AD92" s="32">
        <f>F92*AB92</f>
        <v>0</v>
      </c>
      <c r="AE92" s="32">
        <f>G92*AB92</f>
        <v>5485.6557999999995</v>
      </c>
      <c r="AF92" s="32">
        <f>H92*AB92</f>
        <v>6159.7185999999992</v>
      </c>
      <c r="AG92" s="32">
        <f>I92*AB92</f>
        <v>0</v>
      </c>
      <c r="AH92" s="32">
        <f>J92*AB92</f>
        <v>0</v>
      </c>
      <c r="AI92" s="32">
        <f>K92*AB92</f>
        <v>0</v>
      </c>
      <c r="AJ92" s="32">
        <f>L92*AB92</f>
        <v>0</v>
      </c>
      <c r="AK92" s="32">
        <f>M92*AB92</f>
        <v>0</v>
      </c>
      <c r="AL92" s="32">
        <f>N92*AB92</f>
        <v>0</v>
      </c>
      <c r="AM92" s="32">
        <f>O92*AB92</f>
        <v>0</v>
      </c>
      <c r="AN92" s="33">
        <f>TRUNC(ROUND(P92*AB92,2),2)</f>
        <v>0</v>
      </c>
      <c r="AO92" s="33">
        <f>Q92*AB92</f>
        <v>0</v>
      </c>
      <c r="AP92" s="33">
        <f>R92*AB92</f>
        <v>0</v>
      </c>
      <c r="AQ92" s="100">
        <f>S92*AB92</f>
        <v>0</v>
      </c>
      <c r="AR92" s="32">
        <v>0</v>
      </c>
      <c r="AS92" s="100">
        <f t="shared" si="165"/>
        <v>0</v>
      </c>
      <c r="AT92" s="32">
        <f t="shared" si="166"/>
        <v>0</v>
      </c>
      <c r="AU92" s="106">
        <f t="shared" si="164"/>
        <v>0</v>
      </c>
      <c r="AV92" s="83">
        <f t="shared" si="143"/>
        <v>11645.37</v>
      </c>
      <c r="AW92" s="34">
        <f>(U92*100)/E92</f>
        <v>99.999999999999972</v>
      </c>
      <c r="AX92" s="65"/>
      <c r="AY92" s="65"/>
      <c r="AZ92" s="65"/>
      <c r="BA92" s="65"/>
      <c r="BB92" s="65"/>
      <c r="BC92" s="65"/>
    </row>
    <row r="93" spans="1:55" ht="42.75" x14ac:dyDescent="0.25">
      <c r="A93" s="24" t="s">
        <v>242</v>
      </c>
      <c r="B93" s="52" t="s">
        <v>243</v>
      </c>
      <c r="C93" s="26" t="s">
        <v>244</v>
      </c>
      <c r="D93" s="27" t="s">
        <v>58</v>
      </c>
      <c r="E93" s="28">
        <v>88.633999999999986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70"/>
      <c r="Q93" s="70"/>
      <c r="R93" s="70"/>
      <c r="S93" s="98"/>
      <c r="T93" s="30">
        <f t="shared" si="149"/>
        <v>0</v>
      </c>
      <c r="U93" s="30">
        <f t="shared" si="150"/>
        <v>0</v>
      </c>
      <c r="V93" s="85"/>
      <c r="W93" s="96"/>
      <c r="X93" s="96"/>
      <c r="Y93" s="85">
        <f>W93</f>
        <v>0</v>
      </c>
      <c r="Z93" s="85">
        <f>Y93</f>
        <v>0</v>
      </c>
      <c r="AA93" s="85">
        <f>Z93-W93</f>
        <v>0</v>
      </c>
      <c r="AB93" s="31">
        <v>161.63999999999999</v>
      </c>
      <c r="AC93" s="32">
        <f>TRUNC(ROUND(E93*AB93,2),2)</f>
        <v>14326.8</v>
      </c>
      <c r="AD93" s="32">
        <f>F93*AB93</f>
        <v>0</v>
      </c>
      <c r="AE93" s="32">
        <f>G93*AB93</f>
        <v>0</v>
      </c>
      <c r="AF93" s="32">
        <f>H93*AB93</f>
        <v>0</v>
      </c>
      <c r="AG93" s="32">
        <f>I93*AB93</f>
        <v>0</v>
      </c>
      <c r="AH93" s="32">
        <f>J93*AB93</f>
        <v>0</v>
      </c>
      <c r="AI93" s="32">
        <f>K93*AB93</f>
        <v>0</v>
      </c>
      <c r="AJ93" s="32">
        <f>L93*AB93</f>
        <v>0</v>
      </c>
      <c r="AK93" s="32">
        <f>M93*AB93</f>
        <v>0</v>
      </c>
      <c r="AL93" s="32">
        <f>N93*AB93</f>
        <v>0</v>
      </c>
      <c r="AM93" s="32">
        <f>O93*AB93</f>
        <v>0</v>
      </c>
      <c r="AN93" s="33">
        <f>TRUNC(ROUND(P93*AB93,2),2)</f>
        <v>0</v>
      </c>
      <c r="AO93" s="33">
        <f>Q93*AB93</f>
        <v>0</v>
      </c>
      <c r="AP93" s="33">
        <f>R93*AB93</f>
        <v>0</v>
      </c>
      <c r="AQ93" s="100">
        <f>S93*AB93</f>
        <v>0</v>
      </c>
      <c r="AR93" s="32">
        <f>T93*AB93</f>
        <v>0</v>
      </c>
      <c r="AS93" s="100">
        <f t="shared" si="165"/>
        <v>0</v>
      </c>
      <c r="AT93" s="32">
        <f t="shared" si="166"/>
        <v>0</v>
      </c>
      <c r="AU93" s="106">
        <f t="shared" si="164"/>
        <v>0</v>
      </c>
      <c r="AV93" s="83">
        <f t="shared" si="143"/>
        <v>14326.8</v>
      </c>
      <c r="AW93" s="34">
        <f>(U93*100)/E93</f>
        <v>0</v>
      </c>
      <c r="AX93" s="65"/>
      <c r="AY93" s="65"/>
      <c r="AZ93" s="65"/>
      <c r="BA93" s="65"/>
      <c r="BB93" s="65"/>
      <c r="BC93" s="65"/>
    </row>
    <row r="94" spans="1:55" x14ac:dyDescent="0.25">
      <c r="A94" s="11"/>
      <c r="B94" s="11"/>
      <c r="C94" s="13" t="s">
        <v>245</v>
      </c>
      <c r="D94" s="13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68"/>
      <c r="Q94" s="68"/>
      <c r="R94" s="68"/>
      <c r="S94" s="94"/>
      <c r="T94" s="39"/>
      <c r="U94" s="39"/>
      <c r="V94" s="39"/>
      <c r="W94" s="39"/>
      <c r="X94" s="39"/>
      <c r="Y94" s="39"/>
      <c r="Z94" s="39"/>
      <c r="AA94" s="39"/>
      <c r="AB94" s="39"/>
      <c r="AC94" s="41">
        <f t="shared" ref="AC94" si="167">SUM(AC91:AC93)</f>
        <v>30837.81</v>
      </c>
      <c r="AD94" s="41">
        <f>SUM(AD91:AD93)</f>
        <v>0</v>
      </c>
      <c r="AE94" s="41">
        <f t="shared" ref="AE94:AT94" si="168">SUM(AE91:AE93)</f>
        <v>5485.6557999999995</v>
      </c>
      <c r="AF94" s="41">
        <f t="shared" si="168"/>
        <v>6159.7185999999992</v>
      </c>
      <c r="AG94" s="41">
        <f t="shared" si="168"/>
        <v>0</v>
      </c>
      <c r="AH94" s="41">
        <f t="shared" si="168"/>
        <v>0</v>
      </c>
      <c r="AI94" s="41">
        <f t="shared" si="168"/>
        <v>0</v>
      </c>
      <c r="AJ94" s="41">
        <f t="shared" si="168"/>
        <v>0</v>
      </c>
      <c r="AK94" s="41">
        <f t="shared" si="168"/>
        <v>0</v>
      </c>
      <c r="AL94" s="41">
        <f t="shared" si="168"/>
        <v>0</v>
      </c>
      <c r="AM94" s="41">
        <f t="shared" si="168"/>
        <v>0</v>
      </c>
      <c r="AN94" s="41">
        <f t="shared" si="168"/>
        <v>0</v>
      </c>
      <c r="AO94" s="41">
        <f t="shared" si="168"/>
        <v>0</v>
      </c>
      <c r="AP94" s="41">
        <f t="shared" si="168"/>
        <v>0</v>
      </c>
      <c r="AQ94" s="101">
        <f t="shared" si="168"/>
        <v>0</v>
      </c>
      <c r="AR94" s="41">
        <f t="shared" si="168"/>
        <v>0</v>
      </c>
      <c r="AS94" s="101">
        <f t="shared" si="168"/>
        <v>0</v>
      </c>
      <c r="AT94" s="41">
        <f t="shared" si="168"/>
        <v>0</v>
      </c>
      <c r="AU94" s="106">
        <f>SUBTOTAL(9,AU90:AU93)</f>
        <v>0</v>
      </c>
      <c r="AV94" s="83"/>
      <c r="AW94" s="34"/>
      <c r="AX94" s="110">
        <f>AU94+AV94</f>
        <v>0</v>
      </c>
      <c r="AY94" s="110">
        <f>AC94</f>
        <v>30837.81</v>
      </c>
      <c r="AZ94" s="23"/>
      <c r="BA94" s="23"/>
      <c r="BB94" s="23"/>
      <c r="BC94" s="23"/>
    </row>
    <row r="95" spans="1:55" x14ac:dyDescent="0.25">
      <c r="A95" s="58"/>
      <c r="B95" s="59"/>
      <c r="C95" s="66"/>
      <c r="D95" s="60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70"/>
      <c r="Q95" s="70"/>
      <c r="R95" s="70"/>
      <c r="S95" s="98"/>
      <c r="T95" s="70"/>
      <c r="U95" s="70"/>
      <c r="V95" s="70"/>
      <c r="W95" s="96"/>
      <c r="X95" s="96"/>
      <c r="Y95" s="70"/>
      <c r="Z95" s="70"/>
      <c r="AA95" s="70"/>
      <c r="AB95" s="70"/>
      <c r="AC95" s="70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3"/>
      <c r="AO95" s="33"/>
      <c r="AP95" s="33"/>
      <c r="AQ95" s="100"/>
      <c r="AR95" s="32"/>
      <c r="AS95" s="199"/>
      <c r="AT95" s="199"/>
      <c r="AU95" s="106"/>
      <c r="AV95" s="83">
        <f t="shared" si="143"/>
        <v>0</v>
      </c>
      <c r="AW95" s="34"/>
      <c r="AX95" s="65"/>
      <c r="AY95" s="65"/>
      <c r="AZ95" s="65"/>
      <c r="BA95" s="65"/>
      <c r="BB95" s="65"/>
      <c r="BC95" s="65"/>
    </row>
    <row r="96" spans="1:55" x14ac:dyDescent="0.25">
      <c r="A96" s="11"/>
      <c r="B96" s="11" t="s">
        <v>246</v>
      </c>
      <c r="C96" s="73" t="s">
        <v>247</v>
      </c>
      <c r="D96" s="13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68"/>
      <c r="Q96" s="68"/>
      <c r="R96" s="68"/>
      <c r="S96" s="94"/>
      <c r="T96" s="39"/>
      <c r="U96" s="39"/>
      <c r="V96" s="39"/>
      <c r="W96" s="39"/>
      <c r="X96" s="39"/>
      <c r="Y96" s="39"/>
      <c r="Z96" s="39"/>
      <c r="AA96" s="39"/>
      <c r="AB96" s="39"/>
      <c r="AC96" s="50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0"/>
      <c r="AO96" s="40"/>
      <c r="AP96" s="40"/>
      <c r="AQ96" s="101"/>
      <c r="AR96" s="40"/>
      <c r="AS96" s="202"/>
      <c r="AT96" s="202"/>
      <c r="AU96" s="106">
        <f t="shared" ref="AU96" si="169">AR96+AQ96</f>
        <v>0</v>
      </c>
      <c r="AV96" s="83">
        <f t="shared" si="143"/>
        <v>0</v>
      </c>
      <c r="AW96" s="34"/>
      <c r="AX96" s="23"/>
      <c r="AY96" s="23"/>
      <c r="AZ96" s="23"/>
      <c r="BA96" s="23"/>
      <c r="BB96" s="23"/>
      <c r="BC96" s="23"/>
    </row>
    <row r="97" spans="1:55" x14ac:dyDescent="0.25">
      <c r="A97" s="24" t="s">
        <v>248</v>
      </c>
      <c r="B97" s="52" t="s">
        <v>249</v>
      </c>
      <c r="C97" s="26" t="s">
        <v>250</v>
      </c>
      <c r="D97" s="27" t="s">
        <v>58</v>
      </c>
      <c r="E97" s="28">
        <v>855.44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70"/>
      <c r="Q97" s="70"/>
      <c r="R97" s="70"/>
      <c r="S97" s="98"/>
      <c r="T97" s="30">
        <f t="shared" si="149"/>
        <v>0</v>
      </c>
      <c r="U97" s="30">
        <f t="shared" si="150"/>
        <v>0</v>
      </c>
      <c r="V97" s="85"/>
      <c r="W97" s="96">
        <v>830.88</v>
      </c>
      <c r="X97" s="96">
        <v>27.58</v>
      </c>
      <c r="Y97" s="85">
        <f>W97</f>
        <v>830.88</v>
      </c>
      <c r="Z97" s="85">
        <f>W97</f>
        <v>830.88</v>
      </c>
      <c r="AA97" s="85">
        <f>X97</f>
        <v>27.58</v>
      </c>
      <c r="AB97" s="31">
        <v>27.58</v>
      </c>
      <c r="AC97" s="32">
        <f>AB97*AA97</f>
        <v>760.65639999999996</v>
      </c>
      <c r="AD97" s="32">
        <f>F97*AB97</f>
        <v>0</v>
      </c>
      <c r="AE97" s="32">
        <f>G97*AB97</f>
        <v>0</v>
      </c>
      <c r="AF97" s="32">
        <f>H97*AB97</f>
        <v>0</v>
      </c>
      <c r="AG97" s="32">
        <f>I97*AB97</f>
        <v>0</v>
      </c>
      <c r="AH97" s="32">
        <f>J97*AB97</f>
        <v>0</v>
      </c>
      <c r="AI97" s="32">
        <f>K97*AB97</f>
        <v>0</v>
      </c>
      <c r="AJ97" s="32">
        <f>L97*AB97</f>
        <v>0</v>
      </c>
      <c r="AK97" s="32">
        <f>M97*AB97</f>
        <v>0</v>
      </c>
      <c r="AL97" s="32">
        <f>N97*AB97</f>
        <v>0</v>
      </c>
      <c r="AM97" s="32">
        <f>O97*AB97</f>
        <v>0</v>
      </c>
      <c r="AN97" s="33">
        <f>TRUNC(ROUND(P97*AB97,2),2)</f>
        <v>0</v>
      </c>
      <c r="AO97" s="33">
        <f>Q97*AB97</f>
        <v>0</v>
      </c>
      <c r="AP97" s="33">
        <f>R97*AB97</f>
        <v>0</v>
      </c>
      <c r="AQ97" s="100">
        <f>S97*AB97</f>
        <v>0</v>
      </c>
      <c r="AR97" s="32">
        <f>T97*AB97</f>
        <v>0</v>
      </c>
      <c r="AS97" s="100">
        <f t="shared" ref="AS97" si="170">AB97*X97</f>
        <v>760.65639999999996</v>
      </c>
      <c r="AT97" s="32">
        <f t="shared" ref="AT97" si="171">AR97+AS97</f>
        <v>760.65639999999996</v>
      </c>
      <c r="AU97" s="106">
        <f>AT97</f>
        <v>760.65639999999996</v>
      </c>
      <c r="AV97" s="83">
        <f t="shared" si="143"/>
        <v>0</v>
      </c>
      <c r="AW97" s="34">
        <f>(U97*100)/E97</f>
        <v>0</v>
      </c>
      <c r="AX97" s="65"/>
      <c r="AY97" s="65"/>
      <c r="AZ97" s="65"/>
      <c r="BA97" s="65"/>
      <c r="BB97" s="65"/>
      <c r="BC97" s="65"/>
    </row>
    <row r="98" spans="1:55" x14ac:dyDescent="0.25">
      <c r="A98" s="11"/>
      <c r="B98" s="11"/>
      <c r="C98" s="13" t="s">
        <v>251</v>
      </c>
      <c r="D98" s="13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68"/>
      <c r="Q98" s="68"/>
      <c r="R98" s="68"/>
      <c r="S98" s="94"/>
      <c r="T98" s="39"/>
      <c r="U98" s="39"/>
      <c r="V98" s="39"/>
      <c r="W98" s="39"/>
      <c r="X98" s="39"/>
      <c r="Y98" s="39"/>
      <c r="Z98" s="39"/>
      <c r="AA98" s="39"/>
      <c r="AB98" s="39"/>
      <c r="AC98" s="41">
        <f>SUM(AC97)</f>
        <v>760.65639999999996</v>
      </c>
      <c r="AD98" s="41">
        <f>SUM(AD97)</f>
        <v>0</v>
      </c>
      <c r="AE98" s="41"/>
      <c r="AF98" s="41"/>
      <c r="AG98" s="41"/>
      <c r="AH98" s="41"/>
      <c r="AI98" s="41"/>
      <c r="AJ98" s="41"/>
      <c r="AK98" s="41"/>
      <c r="AL98" s="41"/>
      <c r="AM98" s="41"/>
      <c r="AN98" s="40">
        <f>AN97</f>
        <v>0</v>
      </c>
      <c r="AO98" s="40">
        <f>SUM(AO97)</f>
        <v>0</v>
      </c>
      <c r="AP98" s="40">
        <f>SUM(AP97)</f>
        <v>0</v>
      </c>
      <c r="AQ98" s="101">
        <f>SUM(AQ97)</f>
        <v>0</v>
      </c>
      <c r="AR98" s="40">
        <f t="shared" ref="AR98" si="172">SUM(AR97)</f>
        <v>0</v>
      </c>
      <c r="AS98" s="101">
        <f>SUM(AS97)</f>
        <v>760.65639999999996</v>
      </c>
      <c r="AT98" s="200">
        <f>AT97</f>
        <v>760.65639999999996</v>
      </c>
      <c r="AU98" s="200">
        <f>SUM(AU94:AU97)</f>
        <v>760.65639999999996</v>
      </c>
      <c r="AV98" s="83"/>
      <c r="AW98" s="34"/>
      <c r="AX98" s="110">
        <f>AU98+AV98</f>
        <v>760.65639999999996</v>
      </c>
      <c r="AY98" s="110">
        <f>AC98</f>
        <v>760.65639999999996</v>
      </c>
      <c r="AZ98" s="23"/>
      <c r="BA98" s="23"/>
      <c r="BB98" s="23"/>
      <c r="BC98" s="23"/>
    </row>
    <row r="99" spans="1:55" x14ac:dyDescent="0.25">
      <c r="A99" s="58"/>
      <c r="B99" s="59"/>
      <c r="C99" s="66"/>
      <c r="D99" s="60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70"/>
      <c r="Q99" s="70"/>
      <c r="R99" s="70"/>
      <c r="S99" s="98"/>
      <c r="T99" s="85"/>
      <c r="U99" s="85"/>
      <c r="V99" s="85"/>
      <c r="W99" s="96"/>
      <c r="X99" s="96"/>
      <c r="Y99" s="85"/>
      <c r="Z99" s="85"/>
      <c r="AA99" s="85"/>
      <c r="AB99" s="71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100"/>
      <c r="AR99" s="32"/>
      <c r="AS99" s="199"/>
      <c r="AT99" s="199"/>
      <c r="AU99" s="106"/>
      <c r="AV99" s="83">
        <f t="shared" si="143"/>
        <v>0</v>
      </c>
      <c r="AW99" s="34"/>
      <c r="AY99" s="65"/>
      <c r="AZ99" s="65"/>
      <c r="BA99" s="65"/>
      <c r="BB99" s="65"/>
      <c r="BC99" s="65"/>
    </row>
    <row r="100" spans="1:55" x14ac:dyDescent="0.25">
      <c r="A100" s="11"/>
      <c r="B100" s="11" t="s">
        <v>252</v>
      </c>
      <c r="C100" s="73" t="s">
        <v>253</v>
      </c>
      <c r="D100" s="13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68"/>
      <c r="Q100" s="68"/>
      <c r="R100" s="68"/>
      <c r="S100" s="94"/>
      <c r="T100" s="39"/>
      <c r="U100" s="39"/>
      <c r="V100" s="39"/>
      <c r="W100" s="39"/>
      <c r="X100" s="39"/>
      <c r="Y100" s="39"/>
      <c r="Z100" s="39"/>
      <c r="AA100" s="39"/>
      <c r="AB100" s="39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101"/>
      <c r="AR100" s="40"/>
      <c r="AS100" s="202"/>
      <c r="AT100" s="202"/>
      <c r="AU100" s="106"/>
      <c r="AV100" s="83">
        <f t="shared" ref="AV100:AV140" si="173">AU100-AT100</f>
        <v>0</v>
      </c>
      <c r="AW100" s="34"/>
      <c r="AX100" s="23"/>
      <c r="AY100" s="23"/>
      <c r="AZ100" s="23"/>
      <c r="BA100" s="23"/>
      <c r="BB100" s="23"/>
      <c r="BC100" s="23"/>
    </row>
    <row r="101" spans="1:55" ht="28.5" x14ac:dyDescent="0.25">
      <c r="A101" s="24" t="s">
        <v>254</v>
      </c>
      <c r="B101" s="52" t="s">
        <v>255</v>
      </c>
      <c r="C101" s="26" t="s">
        <v>256</v>
      </c>
      <c r="D101" s="27" t="s">
        <v>58</v>
      </c>
      <c r="E101" s="28">
        <v>2705.53</v>
      </c>
      <c r="F101" s="28"/>
      <c r="G101" s="28"/>
      <c r="H101" s="28">
        <v>831.11</v>
      </c>
      <c r="I101" s="28"/>
      <c r="J101" s="28">
        <v>129.78</v>
      </c>
      <c r="K101" s="28">
        <v>210</v>
      </c>
      <c r="L101" s="28"/>
      <c r="M101" s="28"/>
      <c r="N101" s="28">
        <v>82.58</v>
      </c>
      <c r="O101" s="28">
        <v>667.91</v>
      </c>
      <c r="P101" s="70">
        <f>'[15]Mem. de cálc.'!H860</f>
        <v>302.88599999999997</v>
      </c>
      <c r="Q101" s="70"/>
      <c r="R101" s="70"/>
      <c r="S101" s="98"/>
      <c r="T101" s="30">
        <v>1921.93</v>
      </c>
      <c r="U101" s="30">
        <v>2704.27</v>
      </c>
      <c r="V101" s="85">
        <f>E101-U101</f>
        <v>1.2600000000002183</v>
      </c>
      <c r="W101" s="96"/>
      <c r="X101" s="96"/>
      <c r="Y101" s="85">
        <f>W101</f>
        <v>0</v>
      </c>
      <c r="Z101" s="85">
        <f>V101</f>
        <v>1.2600000000002183</v>
      </c>
      <c r="AA101" s="85">
        <f>V101</f>
        <v>1.2600000000002183</v>
      </c>
      <c r="AB101" s="31">
        <v>4.79</v>
      </c>
      <c r="AC101" s="32">
        <v>12959.51</v>
      </c>
      <c r="AD101" s="32">
        <f>F101*AB101</f>
        <v>0</v>
      </c>
      <c r="AE101" s="32">
        <f>G101*AB101</f>
        <v>0</v>
      </c>
      <c r="AF101" s="32">
        <f>H101*AB101</f>
        <v>3981.0169000000001</v>
      </c>
      <c r="AG101" s="32">
        <f>I101*AB101</f>
        <v>0</v>
      </c>
      <c r="AH101" s="32">
        <f>J101*AB101</f>
        <v>621.64620000000002</v>
      </c>
      <c r="AI101" s="32">
        <f>K101*AB101</f>
        <v>1005.9</v>
      </c>
      <c r="AJ101" s="32">
        <f>L101*AB101</f>
        <v>0</v>
      </c>
      <c r="AK101" s="32">
        <f>M101*AB101</f>
        <v>0</v>
      </c>
      <c r="AL101" s="32">
        <f>N101*AB101</f>
        <v>395.5582</v>
      </c>
      <c r="AM101" s="32">
        <f>O101*AB101</f>
        <v>3199.2889</v>
      </c>
      <c r="AN101" s="33">
        <f>TRUNC(ROUND(P101*AB101,2),2)</f>
        <v>1450.82</v>
      </c>
      <c r="AO101" s="33">
        <f>Q101*AB101</f>
        <v>0</v>
      </c>
      <c r="AP101" s="33">
        <f>R101*AB101</f>
        <v>0</v>
      </c>
      <c r="AQ101" s="100">
        <v>0</v>
      </c>
      <c r="AR101" s="32">
        <v>9206.0499999999993</v>
      </c>
      <c r="AS101" s="100">
        <f t="shared" ref="AS101:AS104" si="174">AB101*X101</f>
        <v>0</v>
      </c>
      <c r="AT101" s="32">
        <f t="shared" ref="AT101:AT104" si="175">AR101+AS101</f>
        <v>9206.0499999999993</v>
      </c>
      <c r="AU101" s="106">
        <f t="shared" ref="AU101:AU104" si="176">AR101+AQ101</f>
        <v>9206.0499999999993</v>
      </c>
      <c r="AV101" s="83">
        <f t="shared" si="173"/>
        <v>0</v>
      </c>
      <c r="AW101" s="34">
        <f>(U101*100)/E101</f>
        <v>99.953428718217864</v>
      </c>
      <c r="AX101" s="65"/>
      <c r="AY101" s="65"/>
      <c r="AZ101" s="65"/>
      <c r="BA101" s="65"/>
      <c r="BB101" s="65"/>
      <c r="BC101" s="65"/>
    </row>
    <row r="102" spans="1:55" ht="28.5" x14ac:dyDescent="0.25">
      <c r="A102" s="24" t="s">
        <v>257</v>
      </c>
      <c r="B102" s="52" t="s">
        <v>258</v>
      </c>
      <c r="C102" s="26" t="s">
        <v>259</v>
      </c>
      <c r="D102" s="27" t="s">
        <v>58</v>
      </c>
      <c r="E102" s="28">
        <v>461.17270000000002</v>
      </c>
      <c r="F102" s="28"/>
      <c r="G102" s="28"/>
      <c r="H102" s="28"/>
      <c r="I102" s="28"/>
      <c r="J102" s="28"/>
      <c r="K102" s="28"/>
      <c r="L102" s="28"/>
      <c r="M102" s="28"/>
      <c r="N102" s="28">
        <v>41.67</v>
      </c>
      <c r="O102" s="28">
        <v>145.29</v>
      </c>
      <c r="P102" s="70">
        <f>'[15]Mem. de cálc.'!H884</f>
        <v>0</v>
      </c>
      <c r="Q102" s="70"/>
      <c r="R102" s="70">
        <v>133.96</v>
      </c>
      <c r="S102" s="98"/>
      <c r="T102" s="30">
        <f t="shared" si="149"/>
        <v>320.91999999999996</v>
      </c>
      <c r="U102" s="30">
        <f t="shared" si="150"/>
        <v>320.91999999999996</v>
      </c>
      <c r="V102" s="85">
        <v>0</v>
      </c>
      <c r="W102" s="96">
        <v>40.25</v>
      </c>
      <c r="X102" s="96"/>
      <c r="Y102" s="85">
        <f>W102</f>
        <v>40.25</v>
      </c>
      <c r="Z102" s="85">
        <f>W102</f>
        <v>40.25</v>
      </c>
      <c r="AA102" s="85">
        <f>Z102-W102</f>
        <v>0</v>
      </c>
      <c r="AB102" s="31">
        <v>23.61</v>
      </c>
      <c r="AC102" s="32">
        <f>TRUNC(ROUND(E102*AB102,2),2)</f>
        <v>10888.29</v>
      </c>
      <c r="AD102" s="32">
        <f>F102*AB102</f>
        <v>0</v>
      </c>
      <c r="AE102" s="32">
        <f>G102*AB102</f>
        <v>0</v>
      </c>
      <c r="AF102" s="32">
        <f>H102*AB102</f>
        <v>0</v>
      </c>
      <c r="AG102" s="32">
        <f>I102*AB102</f>
        <v>0</v>
      </c>
      <c r="AH102" s="32">
        <f>J102*AB102</f>
        <v>0</v>
      </c>
      <c r="AI102" s="32">
        <f>K102*AB102</f>
        <v>0</v>
      </c>
      <c r="AJ102" s="32">
        <f>L102*AB102</f>
        <v>0</v>
      </c>
      <c r="AK102" s="32">
        <f>M102*AB102</f>
        <v>0</v>
      </c>
      <c r="AL102" s="32">
        <f>N102*AB102</f>
        <v>983.82870000000003</v>
      </c>
      <c r="AM102" s="32">
        <f>O102*AB102</f>
        <v>3430.2968999999998</v>
      </c>
      <c r="AN102" s="33">
        <f>TRUNC(ROUND(P102*AB102,2),2)</f>
        <v>0</v>
      </c>
      <c r="AO102" s="33">
        <f>Q102*AB102</f>
        <v>0</v>
      </c>
      <c r="AP102" s="33">
        <f>R102*AB102</f>
        <v>3162.7955999999999</v>
      </c>
      <c r="AQ102" s="100">
        <f>S102*AB102</f>
        <v>0</v>
      </c>
      <c r="AR102" s="32">
        <v>0</v>
      </c>
      <c r="AS102" s="100">
        <f t="shared" si="174"/>
        <v>0</v>
      </c>
      <c r="AT102" s="32">
        <f t="shared" si="175"/>
        <v>0</v>
      </c>
      <c r="AU102" s="106">
        <f t="shared" si="176"/>
        <v>0</v>
      </c>
      <c r="AV102" s="83">
        <v>0</v>
      </c>
      <c r="AW102" s="34">
        <f>(U102*100)/E102</f>
        <v>69.587813849345366</v>
      </c>
      <c r="AX102" s="65"/>
      <c r="AY102" s="65"/>
      <c r="AZ102" s="65"/>
      <c r="BA102" s="65"/>
      <c r="BB102" s="65"/>
      <c r="BC102" s="65"/>
    </row>
    <row r="103" spans="1:55" ht="28.5" x14ac:dyDescent="0.25">
      <c r="A103" s="24" t="s">
        <v>260</v>
      </c>
      <c r="B103" s="52" t="s">
        <v>261</v>
      </c>
      <c r="C103" s="26" t="s">
        <v>262</v>
      </c>
      <c r="D103" s="27" t="s">
        <v>58</v>
      </c>
      <c r="E103" s="28">
        <v>2244.3607999999995</v>
      </c>
      <c r="F103" s="28"/>
      <c r="G103" s="28"/>
      <c r="H103" s="28"/>
      <c r="I103" s="28"/>
      <c r="J103" s="28"/>
      <c r="K103" s="28"/>
      <c r="L103" s="28"/>
      <c r="M103" s="28"/>
      <c r="N103" s="28">
        <v>224.44</v>
      </c>
      <c r="O103" s="28">
        <v>224.44</v>
      </c>
      <c r="P103" s="70">
        <f>'[15]Mem. de cálc.'!H902</f>
        <v>224.44</v>
      </c>
      <c r="Q103" s="70">
        <v>112.22</v>
      </c>
      <c r="R103" s="70">
        <v>600.23</v>
      </c>
      <c r="S103" s="98">
        <v>187.31</v>
      </c>
      <c r="T103" s="30">
        <f>E103-S103</f>
        <v>2057.0507999999995</v>
      </c>
      <c r="U103" s="30">
        <f t="shared" si="150"/>
        <v>2244.3607999999995</v>
      </c>
      <c r="V103" s="85">
        <v>0</v>
      </c>
      <c r="W103" s="96"/>
      <c r="X103" s="96"/>
      <c r="Y103" s="85">
        <f>V103</f>
        <v>0</v>
      </c>
      <c r="Z103" s="85">
        <f>V103</f>
        <v>0</v>
      </c>
      <c r="AA103" s="85">
        <f t="shared" ref="AA103:AA104" si="177">Z103-W103</f>
        <v>0</v>
      </c>
      <c r="AB103" s="31">
        <v>38.08</v>
      </c>
      <c r="AC103" s="32">
        <f>TRUNC(ROUND(E103*AB103,2),2)</f>
        <v>85465.26</v>
      </c>
      <c r="AD103" s="32">
        <f>F103*AB103</f>
        <v>0</v>
      </c>
      <c r="AE103" s="32">
        <f>G103*AB103</f>
        <v>0</v>
      </c>
      <c r="AF103" s="32">
        <f>H103*AB103</f>
        <v>0</v>
      </c>
      <c r="AG103" s="32">
        <f>I103*AB103</f>
        <v>0</v>
      </c>
      <c r="AH103" s="32">
        <f>J103*AB103</f>
        <v>0</v>
      </c>
      <c r="AI103" s="32">
        <f>K103*AB103</f>
        <v>0</v>
      </c>
      <c r="AJ103" s="32">
        <f>L103*AB103</f>
        <v>0</v>
      </c>
      <c r="AK103" s="32">
        <f>M103*AB103</f>
        <v>0</v>
      </c>
      <c r="AL103" s="32">
        <f>N103*AB103</f>
        <v>8546.6751999999997</v>
      </c>
      <c r="AM103" s="32">
        <f>O103*AB103</f>
        <v>8546.6751999999997</v>
      </c>
      <c r="AN103" s="33">
        <f>TRUNC(ROUND(P103*AB103,2),2)</f>
        <v>8546.68</v>
      </c>
      <c r="AO103" s="33">
        <f>Q103*AB103</f>
        <v>4273.3375999999998</v>
      </c>
      <c r="AP103" s="33">
        <f>R103*AB103</f>
        <v>22856.758399999999</v>
      </c>
      <c r="AQ103" s="100">
        <f>S103*AB103</f>
        <v>7132.7647999999999</v>
      </c>
      <c r="AR103" s="32">
        <f>AC103-AQ103</f>
        <v>78332.49519999999</v>
      </c>
      <c r="AS103" s="100">
        <f t="shared" si="174"/>
        <v>0</v>
      </c>
      <c r="AT103" s="32">
        <f t="shared" si="175"/>
        <v>78332.49519999999</v>
      </c>
      <c r="AU103" s="106">
        <f t="shared" si="176"/>
        <v>85465.26</v>
      </c>
      <c r="AV103" s="83">
        <f t="shared" si="173"/>
        <v>7132.7648000000045</v>
      </c>
      <c r="AW103" s="34">
        <f>(U103*100)/E103</f>
        <v>100</v>
      </c>
      <c r="AX103" s="65"/>
      <c r="AY103" s="65"/>
      <c r="AZ103" s="65"/>
      <c r="BA103" s="65"/>
      <c r="BB103" s="65"/>
      <c r="BC103" s="65"/>
    </row>
    <row r="104" spans="1:55" ht="42.75" x14ac:dyDescent="0.25">
      <c r="A104" s="87" t="s">
        <v>263</v>
      </c>
      <c r="B104" s="52" t="s">
        <v>264</v>
      </c>
      <c r="C104" s="66" t="s">
        <v>265</v>
      </c>
      <c r="D104" s="88" t="s">
        <v>58</v>
      </c>
      <c r="E104" s="89">
        <v>415.58100000000007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56"/>
      <c r="Q104" s="56"/>
      <c r="R104" s="56"/>
      <c r="S104" s="96">
        <v>415.58</v>
      </c>
      <c r="T104" s="85">
        <f t="shared" si="149"/>
        <v>0</v>
      </c>
      <c r="U104" s="85">
        <f t="shared" si="150"/>
        <v>415.58</v>
      </c>
      <c r="V104" s="85">
        <f t="shared" ref="V104" si="178">E104-U104</f>
        <v>1.00000000009004E-3</v>
      </c>
      <c r="W104" s="96"/>
      <c r="X104" s="96"/>
      <c r="Y104" s="85">
        <f>V104</f>
        <v>1.00000000009004E-3</v>
      </c>
      <c r="Z104" s="85">
        <f>V104</f>
        <v>1.00000000009004E-3</v>
      </c>
      <c r="AA104" s="85">
        <f t="shared" si="177"/>
        <v>1.00000000009004E-3</v>
      </c>
      <c r="AB104" s="90">
        <v>57.93</v>
      </c>
      <c r="AC104" s="91">
        <f>TRUNC(ROUND(E104*AB104,2),2)</f>
        <v>24074.61</v>
      </c>
      <c r="AD104" s="91">
        <f>F104*AB104</f>
        <v>0</v>
      </c>
      <c r="AE104" s="91">
        <f>G104*AB104</f>
        <v>0</v>
      </c>
      <c r="AF104" s="91">
        <f>H104*AB104</f>
        <v>0</v>
      </c>
      <c r="AG104" s="91">
        <f>I104*AB104</f>
        <v>0</v>
      </c>
      <c r="AH104" s="91">
        <f>J104*AB104</f>
        <v>0</v>
      </c>
      <c r="AI104" s="91">
        <f>K104*AB104</f>
        <v>0</v>
      </c>
      <c r="AJ104" s="91">
        <f>L104*AB104</f>
        <v>0</v>
      </c>
      <c r="AK104" s="91">
        <f>M104*AB104</f>
        <v>0</v>
      </c>
      <c r="AL104" s="91">
        <f>N104*AB104</f>
        <v>0</v>
      </c>
      <c r="AM104" s="91">
        <f>O104*AB104</f>
        <v>0</v>
      </c>
      <c r="AN104" s="92">
        <f>TRUNC(ROUND(P104*AB104,2),2)</f>
        <v>0</v>
      </c>
      <c r="AO104" s="92">
        <f>Q104*AB104</f>
        <v>0</v>
      </c>
      <c r="AP104" s="92">
        <f>R104*AB104</f>
        <v>0</v>
      </c>
      <c r="AQ104" s="102">
        <f>S104*AB104</f>
        <v>24074.5494</v>
      </c>
      <c r="AR104" s="91">
        <f>T104*AB104</f>
        <v>0</v>
      </c>
      <c r="AS104" s="100">
        <f t="shared" si="174"/>
        <v>0</v>
      </c>
      <c r="AT104" s="32">
        <f t="shared" si="175"/>
        <v>0</v>
      </c>
      <c r="AU104" s="106">
        <f t="shared" si="176"/>
        <v>24074.5494</v>
      </c>
      <c r="AV104" s="83">
        <f t="shared" si="173"/>
        <v>24074.5494</v>
      </c>
      <c r="AW104" s="34">
        <f>(U104*100)/E104</f>
        <v>99.999759373022329</v>
      </c>
      <c r="AX104" s="65"/>
      <c r="AY104" s="65"/>
      <c r="AZ104" s="65"/>
      <c r="BA104" s="65"/>
      <c r="BB104" s="65"/>
      <c r="BC104" s="65"/>
    </row>
    <row r="105" spans="1:55" x14ac:dyDescent="0.25">
      <c r="A105" s="11"/>
      <c r="B105" s="11"/>
      <c r="C105" s="13" t="s">
        <v>266</v>
      </c>
      <c r="D105" s="13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68"/>
      <c r="Q105" s="68"/>
      <c r="R105" s="68"/>
      <c r="S105" s="94"/>
      <c r="T105" s="39"/>
      <c r="U105" s="39"/>
      <c r="V105" s="39"/>
      <c r="W105" s="39"/>
      <c r="X105" s="39"/>
      <c r="Y105" s="39"/>
      <c r="Z105" s="39"/>
      <c r="AA105" s="39"/>
      <c r="AB105" s="39"/>
      <c r="AC105" s="41">
        <f>SUM(AC99:AC104)</f>
        <v>133387.66999999998</v>
      </c>
      <c r="AD105" s="41">
        <f t="shared" ref="AD105:AT105" si="179">SUM(AD99:AD104)</f>
        <v>0</v>
      </c>
      <c r="AE105" s="41">
        <f t="shared" si="179"/>
        <v>0</v>
      </c>
      <c r="AF105" s="41">
        <f t="shared" si="179"/>
        <v>3981.0169000000001</v>
      </c>
      <c r="AG105" s="41">
        <f t="shared" si="179"/>
        <v>0</v>
      </c>
      <c r="AH105" s="41">
        <f t="shared" si="179"/>
        <v>621.64620000000002</v>
      </c>
      <c r="AI105" s="41">
        <f t="shared" si="179"/>
        <v>1005.9</v>
      </c>
      <c r="AJ105" s="41">
        <f t="shared" si="179"/>
        <v>0</v>
      </c>
      <c r="AK105" s="41">
        <f t="shared" si="179"/>
        <v>0</v>
      </c>
      <c r="AL105" s="41">
        <f t="shared" si="179"/>
        <v>9926.0620999999992</v>
      </c>
      <c r="AM105" s="41">
        <f t="shared" si="179"/>
        <v>15176.260999999999</v>
      </c>
      <c r="AN105" s="41">
        <f t="shared" si="179"/>
        <v>9997.5</v>
      </c>
      <c r="AO105" s="41">
        <f t="shared" si="179"/>
        <v>4273.3375999999998</v>
      </c>
      <c r="AP105" s="41">
        <f t="shared" si="179"/>
        <v>26019.554</v>
      </c>
      <c r="AQ105" s="101">
        <f t="shared" si="179"/>
        <v>31207.314200000001</v>
      </c>
      <c r="AR105" s="41">
        <f t="shared" si="179"/>
        <v>87538.545199999993</v>
      </c>
      <c r="AS105" s="101">
        <f t="shared" si="179"/>
        <v>0</v>
      </c>
      <c r="AT105" s="41">
        <f t="shared" si="179"/>
        <v>87538.545199999993</v>
      </c>
      <c r="AU105" s="106">
        <f>SUBTOTAL(9,AU101:AU104)</f>
        <v>118745.8594</v>
      </c>
      <c r="AV105" s="83"/>
      <c r="AW105" s="34"/>
      <c r="AX105" s="110">
        <f>AU105+AV105</f>
        <v>118745.8594</v>
      </c>
      <c r="AY105" s="110">
        <f>AC105</f>
        <v>133387.66999999998</v>
      </c>
      <c r="AZ105" s="23"/>
      <c r="BA105" s="23"/>
      <c r="BB105" s="23"/>
      <c r="BC105" s="23"/>
    </row>
    <row r="106" spans="1:55" x14ac:dyDescent="0.25">
      <c r="A106" s="58"/>
      <c r="B106" s="59"/>
      <c r="C106" s="66"/>
      <c r="D106" s="60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70"/>
      <c r="Q106" s="70"/>
      <c r="R106" s="70"/>
      <c r="S106" s="98"/>
      <c r="T106" s="71"/>
      <c r="U106" s="71"/>
      <c r="V106" s="71"/>
      <c r="W106" s="96"/>
      <c r="X106" s="96"/>
      <c r="Y106" s="71"/>
      <c r="Z106" s="71"/>
      <c r="AA106" s="71"/>
      <c r="AB106" s="71"/>
      <c r="AC106" s="48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3"/>
      <c r="AO106" s="33"/>
      <c r="AP106" s="33"/>
      <c r="AQ106" s="100"/>
      <c r="AR106" s="32"/>
      <c r="AS106" s="199"/>
      <c r="AT106" s="199"/>
      <c r="AU106" s="106"/>
      <c r="AV106" s="83">
        <f t="shared" si="173"/>
        <v>0</v>
      </c>
      <c r="AW106" s="34"/>
      <c r="AX106" s="65"/>
      <c r="AY106" s="65"/>
      <c r="AZ106" s="65"/>
      <c r="BA106" s="65"/>
      <c r="BB106" s="65"/>
      <c r="BC106" s="65"/>
    </row>
    <row r="107" spans="1:55" x14ac:dyDescent="0.25">
      <c r="A107" s="11"/>
      <c r="B107" s="11" t="s">
        <v>267</v>
      </c>
      <c r="C107" s="73" t="s">
        <v>268</v>
      </c>
      <c r="D107" s="13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68"/>
      <c r="Q107" s="68"/>
      <c r="R107" s="68"/>
      <c r="S107" s="94"/>
      <c r="T107" s="39"/>
      <c r="U107" s="39"/>
      <c r="V107" s="39"/>
      <c r="W107" s="39"/>
      <c r="X107" s="39"/>
      <c r="Y107" s="39"/>
      <c r="Z107" s="39"/>
      <c r="AA107" s="39"/>
      <c r="AB107" s="39"/>
      <c r="AC107" s="50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0"/>
      <c r="AO107" s="40"/>
      <c r="AP107" s="40"/>
      <c r="AQ107" s="101"/>
      <c r="AR107" s="40"/>
      <c r="AS107" s="202"/>
      <c r="AT107" s="202"/>
      <c r="AU107" s="106"/>
      <c r="AV107" s="83">
        <f t="shared" si="173"/>
        <v>0</v>
      </c>
      <c r="AW107" s="34"/>
      <c r="AX107" s="23"/>
      <c r="AY107" s="23"/>
      <c r="AZ107" s="23"/>
      <c r="BA107" s="23"/>
      <c r="BB107" s="23"/>
      <c r="BC107" s="23"/>
    </row>
    <row r="108" spans="1:55" ht="28.5" x14ac:dyDescent="0.25">
      <c r="A108" s="24" t="s">
        <v>269</v>
      </c>
      <c r="B108" s="52" t="s">
        <v>270</v>
      </c>
      <c r="C108" s="26" t="s">
        <v>271</v>
      </c>
      <c r="D108" s="27" t="s">
        <v>58</v>
      </c>
      <c r="E108" s="28">
        <v>335.1</v>
      </c>
      <c r="F108" s="28"/>
      <c r="G108" s="28"/>
      <c r="H108" s="28"/>
      <c r="I108" s="28"/>
      <c r="J108" s="28"/>
      <c r="K108" s="28"/>
      <c r="L108" s="28"/>
      <c r="M108" s="28">
        <v>335.1</v>
      </c>
      <c r="N108" s="28"/>
      <c r="O108" s="28"/>
      <c r="P108" s="70"/>
      <c r="Q108" s="70"/>
      <c r="R108" s="70"/>
      <c r="S108" s="98"/>
      <c r="T108" s="30">
        <f t="shared" si="149"/>
        <v>335.1</v>
      </c>
      <c r="U108" s="30">
        <f t="shared" si="150"/>
        <v>335.1</v>
      </c>
      <c r="V108" s="85">
        <f t="shared" ref="V108:V114" si="180">E108-U108</f>
        <v>0</v>
      </c>
      <c r="W108" s="96"/>
      <c r="X108" s="96"/>
      <c r="Y108" s="85">
        <f>V108</f>
        <v>0</v>
      </c>
      <c r="Z108" s="85">
        <f>V108</f>
        <v>0</v>
      </c>
      <c r="AA108" s="85">
        <f t="shared" ref="AA108:AA110" si="181">Z108-W108</f>
        <v>0</v>
      </c>
      <c r="AB108" s="31">
        <v>52.81</v>
      </c>
      <c r="AC108" s="32">
        <f t="shared" ref="AC108:AC114" si="182">TRUNC(ROUND(E108*AB108,2),2)</f>
        <v>17696.63</v>
      </c>
      <c r="AD108" s="32">
        <f t="shared" ref="AD108:AD114" si="183">F108*AB108</f>
        <v>0</v>
      </c>
      <c r="AE108" s="32">
        <f t="shared" ref="AE108:AE114" si="184">G108*AB108</f>
        <v>0</v>
      </c>
      <c r="AF108" s="32">
        <f t="shared" ref="AF108:AF114" si="185">H108*AB108</f>
        <v>0</v>
      </c>
      <c r="AG108" s="32">
        <f t="shared" ref="AG108:AG114" si="186">I108*AB108</f>
        <v>0</v>
      </c>
      <c r="AH108" s="32">
        <f t="shared" ref="AH108:AH114" si="187">J108*AB108</f>
        <v>0</v>
      </c>
      <c r="AI108" s="32">
        <f t="shared" ref="AI108:AI114" si="188">K108*AB108</f>
        <v>0</v>
      </c>
      <c r="AJ108" s="32">
        <f t="shared" ref="AJ108:AJ114" si="189">L108*AB108</f>
        <v>0</v>
      </c>
      <c r="AK108" s="32">
        <f t="shared" ref="AK108:AK114" si="190">M108*AB108</f>
        <v>17696.631000000001</v>
      </c>
      <c r="AL108" s="32">
        <f t="shared" ref="AL108:AL114" si="191">N108*AB108</f>
        <v>0</v>
      </c>
      <c r="AM108" s="32">
        <f t="shared" ref="AM108:AM114" si="192">O108*AB108</f>
        <v>0</v>
      </c>
      <c r="AN108" s="33">
        <f t="shared" ref="AN108:AN114" si="193">TRUNC(ROUND(P108*AB108,2),2)</f>
        <v>0</v>
      </c>
      <c r="AO108" s="33">
        <f t="shared" ref="AO108:AO114" si="194">Q108*AB108</f>
        <v>0</v>
      </c>
      <c r="AP108" s="33">
        <f t="shared" ref="AP108:AP114" si="195">R108*AB108</f>
        <v>0</v>
      </c>
      <c r="AQ108" s="100">
        <f>S108*AB108</f>
        <v>0</v>
      </c>
      <c r="AR108" s="32">
        <f t="shared" ref="AR108:AR114" si="196">T108*AB108</f>
        <v>17696.631000000001</v>
      </c>
      <c r="AS108" s="100">
        <f t="shared" ref="AS108:AS114" si="197">AB108*X108</f>
        <v>0</v>
      </c>
      <c r="AT108" s="32">
        <f t="shared" ref="AT108:AT114" si="198">AR108+AS108</f>
        <v>17696.631000000001</v>
      </c>
      <c r="AU108" s="106">
        <f t="shared" ref="AU108:AU114" si="199">AR108+AQ108</f>
        <v>17696.631000000001</v>
      </c>
      <c r="AV108" s="83">
        <f t="shared" si="173"/>
        <v>0</v>
      </c>
      <c r="AW108" s="34">
        <f t="shared" ref="AW108:AW114" si="200">(U108*100)/E108</f>
        <v>100</v>
      </c>
      <c r="AX108" s="65"/>
      <c r="AY108" s="65"/>
      <c r="AZ108" s="65"/>
      <c r="BA108" s="65"/>
      <c r="BB108" s="65"/>
      <c r="BC108" s="65"/>
    </row>
    <row r="109" spans="1:55" ht="28.5" x14ac:dyDescent="0.25">
      <c r="A109" s="24" t="s">
        <v>272</v>
      </c>
      <c r="B109" s="52" t="s">
        <v>273</v>
      </c>
      <c r="C109" s="26" t="s">
        <v>274</v>
      </c>
      <c r="D109" s="27" t="s">
        <v>58</v>
      </c>
      <c r="E109" s="28">
        <v>917.3599999999999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70"/>
      <c r="Q109" s="70"/>
      <c r="R109" s="70">
        <v>335.1</v>
      </c>
      <c r="S109" s="98">
        <v>582.26</v>
      </c>
      <c r="T109" s="30">
        <v>335.1</v>
      </c>
      <c r="U109" s="30">
        <f t="shared" si="150"/>
        <v>917.36</v>
      </c>
      <c r="V109" s="85">
        <f t="shared" si="180"/>
        <v>0</v>
      </c>
      <c r="W109" s="96"/>
      <c r="X109" s="96"/>
      <c r="Y109" s="85">
        <f>V109</f>
        <v>0</v>
      </c>
      <c r="Z109" s="85">
        <f>V109</f>
        <v>0</v>
      </c>
      <c r="AA109" s="85">
        <f t="shared" si="181"/>
        <v>0</v>
      </c>
      <c r="AB109" s="31">
        <v>16.579999999999998</v>
      </c>
      <c r="AC109" s="32">
        <f t="shared" si="182"/>
        <v>15209.83</v>
      </c>
      <c r="AD109" s="32">
        <f t="shared" si="183"/>
        <v>0</v>
      </c>
      <c r="AE109" s="32">
        <f t="shared" si="184"/>
        <v>0</v>
      </c>
      <c r="AF109" s="32">
        <f t="shared" si="185"/>
        <v>0</v>
      </c>
      <c r="AG109" s="32">
        <f t="shared" si="186"/>
        <v>0</v>
      </c>
      <c r="AH109" s="32">
        <f t="shared" si="187"/>
        <v>0</v>
      </c>
      <c r="AI109" s="32">
        <f t="shared" si="188"/>
        <v>0</v>
      </c>
      <c r="AJ109" s="32">
        <f t="shared" si="189"/>
        <v>0</v>
      </c>
      <c r="AK109" s="32">
        <f t="shared" si="190"/>
        <v>0</v>
      </c>
      <c r="AL109" s="32">
        <f t="shared" si="191"/>
        <v>0</v>
      </c>
      <c r="AM109" s="32">
        <f t="shared" si="192"/>
        <v>0</v>
      </c>
      <c r="AN109" s="33">
        <f t="shared" si="193"/>
        <v>0</v>
      </c>
      <c r="AO109" s="33">
        <f t="shared" si="194"/>
        <v>0</v>
      </c>
      <c r="AP109" s="33">
        <f t="shared" si="195"/>
        <v>5555.9579999999996</v>
      </c>
      <c r="AQ109" s="100">
        <f>S109*AB109</f>
        <v>9653.8707999999988</v>
      </c>
      <c r="AR109" s="32">
        <f t="shared" si="196"/>
        <v>5555.9579999999996</v>
      </c>
      <c r="AS109" s="100">
        <f t="shared" si="197"/>
        <v>0</v>
      </c>
      <c r="AT109" s="32">
        <f t="shared" si="198"/>
        <v>5555.9579999999996</v>
      </c>
      <c r="AU109" s="106">
        <f t="shared" si="199"/>
        <v>15209.828799999999</v>
      </c>
      <c r="AV109" s="83">
        <f t="shared" si="173"/>
        <v>9653.8708000000006</v>
      </c>
      <c r="AW109" s="34">
        <f t="shared" si="200"/>
        <v>100.00000000000001</v>
      </c>
      <c r="AX109" s="65"/>
      <c r="AY109" s="65"/>
      <c r="AZ109" s="65"/>
      <c r="BA109" s="65"/>
      <c r="BB109" s="65"/>
      <c r="BC109" s="65"/>
    </row>
    <row r="110" spans="1:55" ht="42.75" x14ac:dyDescent="0.25">
      <c r="A110" s="87" t="s">
        <v>275</v>
      </c>
      <c r="B110" s="52" t="s">
        <v>276</v>
      </c>
      <c r="C110" s="66" t="s">
        <v>277</v>
      </c>
      <c r="D110" s="88" t="s">
        <v>58</v>
      </c>
      <c r="E110" s="89">
        <v>115.72000000000003</v>
      </c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56"/>
      <c r="Q110" s="56"/>
      <c r="R110" s="56"/>
      <c r="S110" s="96">
        <v>115.72</v>
      </c>
      <c r="T110" s="85">
        <f t="shared" si="149"/>
        <v>0</v>
      </c>
      <c r="U110" s="85">
        <f t="shared" si="150"/>
        <v>115.72</v>
      </c>
      <c r="V110" s="85">
        <f t="shared" si="180"/>
        <v>0</v>
      </c>
      <c r="W110" s="96"/>
      <c r="X110" s="96"/>
      <c r="Y110" s="85">
        <f>V110</f>
        <v>0</v>
      </c>
      <c r="Z110" s="85">
        <f>V110</f>
        <v>0</v>
      </c>
      <c r="AA110" s="85">
        <f t="shared" si="181"/>
        <v>0</v>
      </c>
      <c r="AB110" s="90">
        <v>71.81</v>
      </c>
      <c r="AC110" s="91">
        <f t="shared" si="182"/>
        <v>8309.85</v>
      </c>
      <c r="AD110" s="91">
        <f t="shared" si="183"/>
        <v>0</v>
      </c>
      <c r="AE110" s="91">
        <f t="shared" si="184"/>
        <v>0</v>
      </c>
      <c r="AF110" s="91">
        <f t="shared" si="185"/>
        <v>0</v>
      </c>
      <c r="AG110" s="91">
        <f t="shared" si="186"/>
        <v>0</v>
      </c>
      <c r="AH110" s="91">
        <f t="shared" si="187"/>
        <v>0</v>
      </c>
      <c r="AI110" s="91">
        <f t="shared" si="188"/>
        <v>0</v>
      </c>
      <c r="AJ110" s="91">
        <f t="shared" si="189"/>
        <v>0</v>
      </c>
      <c r="AK110" s="91">
        <f t="shared" si="190"/>
        <v>0</v>
      </c>
      <c r="AL110" s="91">
        <f t="shared" si="191"/>
        <v>0</v>
      </c>
      <c r="AM110" s="91">
        <f t="shared" si="192"/>
        <v>0</v>
      </c>
      <c r="AN110" s="92">
        <f t="shared" si="193"/>
        <v>0</v>
      </c>
      <c r="AO110" s="92">
        <f t="shared" si="194"/>
        <v>0</v>
      </c>
      <c r="AP110" s="92">
        <f t="shared" si="195"/>
        <v>0</v>
      </c>
      <c r="AQ110" s="102">
        <v>0</v>
      </c>
      <c r="AR110" s="91">
        <f t="shared" si="196"/>
        <v>0</v>
      </c>
      <c r="AS110" s="100">
        <f t="shared" si="197"/>
        <v>0</v>
      </c>
      <c r="AT110" s="32">
        <f t="shared" si="198"/>
        <v>0</v>
      </c>
      <c r="AU110" s="106">
        <f t="shared" si="199"/>
        <v>0</v>
      </c>
      <c r="AV110" s="83">
        <f t="shared" si="173"/>
        <v>0</v>
      </c>
      <c r="AW110" s="34">
        <f t="shared" si="200"/>
        <v>99.999999999999972</v>
      </c>
      <c r="AX110" s="65"/>
      <c r="AY110" s="65"/>
      <c r="AZ110" s="65"/>
      <c r="BA110" s="65"/>
      <c r="BB110" s="65"/>
      <c r="BC110" s="65"/>
    </row>
    <row r="111" spans="1:55" ht="57" x14ac:dyDescent="0.25">
      <c r="A111" s="24" t="s">
        <v>278</v>
      </c>
      <c r="B111" s="52" t="s">
        <v>279</v>
      </c>
      <c r="C111" s="26" t="s">
        <v>280</v>
      </c>
      <c r="D111" s="27" t="s">
        <v>58</v>
      </c>
      <c r="E111" s="28">
        <v>801.63999999999987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70"/>
      <c r="Q111" s="70"/>
      <c r="R111" s="70"/>
      <c r="S111" s="98"/>
      <c r="T111" s="30">
        <f t="shared" si="149"/>
        <v>0</v>
      </c>
      <c r="U111" s="30">
        <f t="shared" si="150"/>
        <v>0</v>
      </c>
      <c r="V111" s="85">
        <f t="shared" si="180"/>
        <v>801.63999999999987</v>
      </c>
      <c r="W111" s="96"/>
      <c r="X111" s="96">
        <v>415.56</v>
      </c>
      <c r="Y111" s="85">
        <f>W111</f>
        <v>0</v>
      </c>
      <c r="Z111" s="85">
        <f>X111</f>
        <v>415.56</v>
      </c>
      <c r="AA111" s="85">
        <f>Z111-W111</f>
        <v>415.56</v>
      </c>
      <c r="AB111" s="31">
        <v>95</v>
      </c>
      <c r="AC111" s="32">
        <f t="shared" si="182"/>
        <v>76155.8</v>
      </c>
      <c r="AD111" s="32">
        <f t="shared" si="183"/>
        <v>0</v>
      </c>
      <c r="AE111" s="32">
        <f t="shared" si="184"/>
        <v>0</v>
      </c>
      <c r="AF111" s="32">
        <f t="shared" si="185"/>
        <v>0</v>
      </c>
      <c r="AG111" s="32">
        <f t="shared" si="186"/>
        <v>0</v>
      </c>
      <c r="AH111" s="32">
        <f t="shared" si="187"/>
        <v>0</v>
      </c>
      <c r="AI111" s="32">
        <f t="shared" si="188"/>
        <v>0</v>
      </c>
      <c r="AJ111" s="32">
        <f t="shared" si="189"/>
        <v>0</v>
      </c>
      <c r="AK111" s="32">
        <f t="shared" si="190"/>
        <v>0</v>
      </c>
      <c r="AL111" s="32">
        <f t="shared" si="191"/>
        <v>0</v>
      </c>
      <c r="AM111" s="32">
        <f t="shared" si="192"/>
        <v>0</v>
      </c>
      <c r="AN111" s="33">
        <f t="shared" si="193"/>
        <v>0</v>
      </c>
      <c r="AO111" s="33">
        <f t="shared" si="194"/>
        <v>0</v>
      </c>
      <c r="AP111" s="33">
        <f t="shared" si="195"/>
        <v>0</v>
      </c>
      <c r="AQ111" s="100">
        <f>S111*AB111</f>
        <v>0</v>
      </c>
      <c r="AR111" s="32">
        <f t="shared" si="196"/>
        <v>0</v>
      </c>
      <c r="AS111" s="100">
        <f t="shared" si="197"/>
        <v>39478.199999999997</v>
      </c>
      <c r="AT111" s="32">
        <f t="shared" si="198"/>
        <v>39478.199999999997</v>
      </c>
      <c r="AU111" s="106">
        <f t="shared" si="199"/>
        <v>0</v>
      </c>
      <c r="AV111" s="83">
        <v>0</v>
      </c>
      <c r="AW111" s="34">
        <f t="shared" si="200"/>
        <v>0</v>
      </c>
      <c r="AX111" s="65"/>
      <c r="AY111" s="65"/>
      <c r="AZ111" s="65"/>
      <c r="BA111" s="65"/>
      <c r="BB111" s="65"/>
      <c r="BC111" s="65"/>
    </row>
    <row r="112" spans="1:55" x14ac:dyDescent="0.25">
      <c r="A112" s="24" t="s">
        <v>281</v>
      </c>
      <c r="B112" s="52" t="s">
        <v>282</v>
      </c>
      <c r="C112" s="26" t="s">
        <v>283</v>
      </c>
      <c r="D112" s="27" t="s">
        <v>80</v>
      </c>
      <c r="E112" s="28">
        <v>14.400000000000004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70"/>
      <c r="Q112" s="70"/>
      <c r="R112" s="70"/>
      <c r="S112" s="98">
        <v>14.4</v>
      </c>
      <c r="T112" s="30">
        <f t="shared" si="149"/>
        <v>0</v>
      </c>
      <c r="U112" s="30">
        <f t="shared" si="150"/>
        <v>14.4</v>
      </c>
      <c r="V112" s="85">
        <f t="shared" si="180"/>
        <v>0</v>
      </c>
      <c r="W112" s="96"/>
      <c r="X112" s="96"/>
      <c r="Y112" s="85">
        <f>V112</f>
        <v>0</v>
      </c>
      <c r="Z112" s="85">
        <f>V112</f>
        <v>0</v>
      </c>
      <c r="AA112" s="85">
        <f t="shared" ref="AA112:AA113" si="201">Z112-W112</f>
        <v>0</v>
      </c>
      <c r="AB112" s="31">
        <v>53.42</v>
      </c>
      <c r="AC112" s="32">
        <f t="shared" si="182"/>
        <v>769.25</v>
      </c>
      <c r="AD112" s="32">
        <f t="shared" si="183"/>
        <v>0</v>
      </c>
      <c r="AE112" s="32">
        <f t="shared" si="184"/>
        <v>0</v>
      </c>
      <c r="AF112" s="32">
        <f t="shared" si="185"/>
        <v>0</v>
      </c>
      <c r="AG112" s="32">
        <f t="shared" si="186"/>
        <v>0</v>
      </c>
      <c r="AH112" s="32">
        <f t="shared" si="187"/>
        <v>0</v>
      </c>
      <c r="AI112" s="32">
        <f t="shared" si="188"/>
        <v>0</v>
      </c>
      <c r="AJ112" s="32">
        <f t="shared" si="189"/>
        <v>0</v>
      </c>
      <c r="AK112" s="32">
        <f t="shared" si="190"/>
        <v>0</v>
      </c>
      <c r="AL112" s="32">
        <f t="shared" si="191"/>
        <v>0</v>
      </c>
      <c r="AM112" s="32">
        <f t="shared" si="192"/>
        <v>0</v>
      </c>
      <c r="AN112" s="33">
        <f t="shared" si="193"/>
        <v>0</v>
      </c>
      <c r="AO112" s="33">
        <f t="shared" si="194"/>
        <v>0</v>
      </c>
      <c r="AP112" s="33">
        <f t="shared" si="195"/>
        <v>0</v>
      </c>
      <c r="AQ112" s="100">
        <f>S112*AB112</f>
        <v>769.24800000000005</v>
      </c>
      <c r="AR112" s="32">
        <f t="shared" si="196"/>
        <v>0</v>
      </c>
      <c r="AS112" s="100">
        <f t="shared" si="197"/>
        <v>0</v>
      </c>
      <c r="AT112" s="32">
        <f t="shared" si="198"/>
        <v>0</v>
      </c>
      <c r="AU112" s="106">
        <f t="shared" si="199"/>
        <v>769.24800000000005</v>
      </c>
      <c r="AV112" s="83">
        <f t="shared" si="173"/>
        <v>769.24800000000005</v>
      </c>
      <c r="AW112" s="34">
        <f t="shared" si="200"/>
        <v>99.999999999999972</v>
      </c>
      <c r="AX112" s="65"/>
      <c r="AY112" s="65"/>
      <c r="AZ112" s="65"/>
      <c r="BA112" s="65"/>
      <c r="BB112" s="65"/>
      <c r="BC112" s="65"/>
    </row>
    <row r="113" spans="1:55" x14ac:dyDescent="0.25">
      <c r="A113" s="87" t="s">
        <v>284</v>
      </c>
      <c r="B113" s="52" t="s">
        <v>285</v>
      </c>
      <c r="C113" s="66" t="s">
        <v>286</v>
      </c>
      <c r="D113" s="88" t="s">
        <v>80</v>
      </c>
      <c r="E113" s="89">
        <v>67.290000000000006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56"/>
      <c r="Q113" s="56"/>
      <c r="R113" s="56">
        <v>10</v>
      </c>
      <c r="S113" s="96">
        <v>57.29</v>
      </c>
      <c r="T113" s="85">
        <f t="shared" si="149"/>
        <v>10</v>
      </c>
      <c r="U113" s="85">
        <f t="shared" si="150"/>
        <v>67.289999999999992</v>
      </c>
      <c r="V113" s="85">
        <f t="shared" si="180"/>
        <v>0</v>
      </c>
      <c r="W113" s="96"/>
      <c r="X113" s="96"/>
      <c r="Y113" s="85">
        <f>V113</f>
        <v>0</v>
      </c>
      <c r="Z113" s="85">
        <f>V113</f>
        <v>0</v>
      </c>
      <c r="AA113" s="85">
        <f t="shared" si="201"/>
        <v>0</v>
      </c>
      <c r="AB113" s="90">
        <v>61.44</v>
      </c>
      <c r="AC113" s="91">
        <f t="shared" si="182"/>
        <v>4134.3</v>
      </c>
      <c r="AD113" s="91">
        <f t="shared" si="183"/>
        <v>0</v>
      </c>
      <c r="AE113" s="91">
        <f t="shared" si="184"/>
        <v>0</v>
      </c>
      <c r="AF113" s="91">
        <f t="shared" si="185"/>
        <v>0</v>
      </c>
      <c r="AG113" s="91">
        <f t="shared" si="186"/>
        <v>0</v>
      </c>
      <c r="AH113" s="91">
        <f t="shared" si="187"/>
        <v>0</v>
      </c>
      <c r="AI113" s="91">
        <f t="shared" si="188"/>
        <v>0</v>
      </c>
      <c r="AJ113" s="91">
        <f t="shared" si="189"/>
        <v>0</v>
      </c>
      <c r="AK113" s="91">
        <f t="shared" si="190"/>
        <v>0</v>
      </c>
      <c r="AL113" s="91">
        <f t="shared" si="191"/>
        <v>0</v>
      </c>
      <c r="AM113" s="91">
        <f t="shared" si="192"/>
        <v>0</v>
      </c>
      <c r="AN113" s="92">
        <f t="shared" si="193"/>
        <v>0</v>
      </c>
      <c r="AO113" s="92">
        <f t="shared" si="194"/>
        <v>0</v>
      </c>
      <c r="AP113" s="92">
        <f t="shared" si="195"/>
        <v>614.4</v>
      </c>
      <c r="AQ113" s="102">
        <f>S113*AB113</f>
        <v>3519.8975999999998</v>
      </c>
      <c r="AR113" s="91">
        <f t="shared" si="196"/>
        <v>614.4</v>
      </c>
      <c r="AS113" s="100">
        <f t="shared" si="197"/>
        <v>0</v>
      </c>
      <c r="AT113" s="32">
        <f t="shared" si="198"/>
        <v>614.4</v>
      </c>
      <c r="AU113" s="106">
        <f t="shared" si="199"/>
        <v>4134.2975999999999</v>
      </c>
      <c r="AV113" s="83">
        <f t="shared" si="173"/>
        <v>3519.8975999999998</v>
      </c>
      <c r="AW113" s="34">
        <f t="shared" si="200"/>
        <v>99.999999999999972</v>
      </c>
      <c r="AX113" s="65"/>
      <c r="AY113" s="65"/>
      <c r="AZ113" s="65"/>
      <c r="BA113" s="65"/>
      <c r="BB113" s="65"/>
      <c r="BC113" s="65"/>
    </row>
    <row r="114" spans="1:55" ht="28.5" x14ac:dyDescent="0.25">
      <c r="A114" s="24" t="s">
        <v>287</v>
      </c>
      <c r="B114" s="52" t="s">
        <v>288</v>
      </c>
      <c r="C114" s="26" t="s">
        <v>289</v>
      </c>
      <c r="D114" s="27" t="s">
        <v>80</v>
      </c>
      <c r="E114" s="28">
        <v>498.73000000000008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70"/>
      <c r="Q114" s="70"/>
      <c r="R114" s="70"/>
      <c r="S114" s="98">
        <v>149.13</v>
      </c>
      <c r="T114" s="30">
        <f t="shared" si="149"/>
        <v>0</v>
      </c>
      <c r="U114" s="30">
        <f t="shared" si="150"/>
        <v>149.13</v>
      </c>
      <c r="V114" s="85">
        <f t="shared" si="180"/>
        <v>349.60000000000008</v>
      </c>
      <c r="W114" s="96">
        <v>149.13</v>
      </c>
      <c r="X114" s="96"/>
      <c r="Y114" s="85">
        <f>W114</f>
        <v>149.13</v>
      </c>
      <c r="Z114" s="85">
        <f>W114</f>
        <v>149.13</v>
      </c>
      <c r="AA114" s="85">
        <f>Z114-W114</f>
        <v>0</v>
      </c>
      <c r="AB114" s="31">
        <v>35.4</v>
      </c>
      <c r="AC114" s="32">
        <f t="shared" si="182"/>
        <v>17655.04</v>
      </c>
      <c r="AD114" s="32">
        <f t="shared" si="183"/>
        <v>0</v>
      </c>
      <c r="AE114" s="32">
        <f t="shared" si="184"/>
        <v>0</v>
      </c>
      <c r="AF114" s="32">
        <f t="shared" si="185"/>
        <v>0</v>
      </c>
      <c r="AG114" s="32">
        <f t="shared" si="186"/>
        <v>0</v>
      </c>
      <c r="AH114" s="32">
        <f t="shared" si="187"/>
        <v>0</v>
      </c>
      <c r="AI114" s="32">
        <f t="shared" si="188"/>
        <v>0</v>
      </c>
      <c r="AJ114" s="32">
        <f t="shared" si="189"/>
        <v>0</v>
      </c>
      <c r="AK114" s="32">
        <f t="shared" si="190"/>
        <v>0</v>
      </c>
      <c r="AL114" s="32">
        <f t="shared" si="191"/>
        <v>0</v>
      </c>
      <c r="AM114" s="32">
        <f t="shared" si="192"/>
        <v>0</v>
      </c>
      <c r="AN114" s="33">
        <f t="shared" si="193"/>
        <v>0</v>
      </c>
      <c r="AO114" s="33">
        <f t="shared" si="194"/>
        <v>0</v>
      </c>
      <c r="AP114" s="33">
        <f t="shared" si="195"/>
        <v>0</v>
      </c>
      <c r="AQ114" s="100">
        <f>S114*AB114</f>
        <v>5279.2019999999993</v>
      </c>
      <c r="AR114" s="32">
        <f t="shared" si="196"/>
        <v>0</v>
      </c>
      <c r="AS114" s="100">
        <f t="shared" si="197"/>
        <v>0</v>
      </c>
      <c r="AT114" s="32">
        <f t="shared" si="198"/>
        <v>0</v>
      </c>
      <c r="AU114" s="106">
        <f t="shared" si="199"/>
        <v>5279.2019999999993</v>
      </c>
      <c r="AV114" s="83">
        <f t="shared" si="173"/>
        <v>5279.2019999999993</v>
      </c>
      <c r="AW114" s="34">
        <f t="shared" si="200"/>
        <v>29.901950955426781</v>
      </c>
      <c r="AX114" s="65"/>
      <c r="AY114" s="65"/>
      <c r="AZ114" s="65"/>
      <c r="BA114" s="65"/>
      <c r="BB114" s="65"/>
      <c r="BC114" s="65"/>
    </row>
    <row r="115" spans="1:55" x14ac:dyDescent="0.25">
      <c r="A115" s="11"/>
      <c r="B115" s="11"/>
      <c r="C115" s="13" t="s">
        <v>290</v>
      </c>
      <c r="D115" s="13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68"/>
      <c r="Q115" s="68"/>
      <c r="R115" s="68"/>
      <c r="S115" s="94"/>
      <c r="T115" s="39"/>
      <c r="U115" s="39"/>
      <c r="V115" s="39"/>
      <c r="W115" s="39"/>
      <c r="X115" s="39"/>
      <c r="Y115" s="39"/>
      <c r="Z115" s="39"/>
      <c r="AA115" s="39"/>
      <c r="AB115" s="39"/>
      <c r="AC115" s="41">
        <f t="shared" ref="AC115" si="202">SUM(AC108:AC114)</f>
        <v>139930.70000000001</v>
      </c>
      <c r="AD115" s="41">
        <f>SUM(AD108:AD114)</f>
        <v>0</v>
      </c>
      <c r="AE115" s="41">
        <f t="shared" ref="AE115:AT115" si="203">SUM(AE108:AE114)</f>
        <v>0</v>
      </c>
      <c r="AF115" s="41">
        <f t="shared" si="203"/>
        <v>0</v>
      </c>
      <c r="AG115" s="41">
        <f t="shared" si="203"/>
        <v>0</v>
      </c>
      <c r="AH115" s="41">
        <f t="shared" si="203"/>
        <v>0</v>
      </c>
      <c r="AI115" s="41">
        <f t="shared" si="203"/>
        <v>0</v>
      </c>
      <c r="AJ115" s="41">
        <f t="shared" si="203"/>
        <v>0</v>
      </c>
      <c r="AK115" s="41">
        <f t="shared" si="203"/>
        <v>17696.631000000001</v>
      </c>
      <c r="AL115" s="41">
        <f t="shared" si="203"/>
        <v>0</v>
      </c>
      <c r="AM115" s="41">
        <f t="shared" si="203"/>
        <v>0</v>
      </c>
      <c r="AN115" s="41">
        <f t="shared" si="203"/>
        <v>0</v>
      </c>
      <c r="AO115" s="41">
        <f t="shared" si="203"/>
        <v>0</v>
      </c>
      <c r="AP115" s="41">
        <f t="shared" si="203"/>
        <v>6170.3579999999993</v>
      </c>
      <c r="AQ115" s="101">
        <f>SUM(AQ108:AQ114)</f>
        <v>19222.218399999998</v>
      </c>
      <c r="AR115" s="41">
        <f t="shared" si="203"/>
        <v>23866.989000000001</v>
      </c>
      <c r="AS115" s="101">
        <f t="shared" si="203"/>
        <v>39478.199999999997</v>
      </c>
      <c r="AT115" s="41">
        <f t="shared" si="203"/>
        <v>63345.188999999998</v>
      </c>
      <c r="AU115" s="106">
        <f>SUBTOTAL(9,AU108:AU114)</f>
        <v>43089.207399999992</v>
      </c>
      <c r="AV115" s="83"/>
      <c r="AW115" s="34"/>
      <c r="AX115" s="110">
        <f>AU115+AV115</f>
        <v>43089.207399999992</v>
      </c>
      <c r="AY115" s="110">
        <f>AC115</f>
        <v>139930.70000000001</v>
      </c>
      <c r="AZ115" s="23"/>
      <c r="BA115" s="23"/>
      <c r="BB115" s="23"/>
      <c r="BC115" s="23"/>
    </row>
    <row r="116" spans="1:55" x14ac:dyDescent="0.25">
      <c r="A116" s="58"/>
      <c r="B116" s="59"/>
      <c r="C116" s="66"/>
      <c r="D116" s="60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70"/>
      <c r="Q116" s="70"/>
      <c r="R116" s="70"/>
      <c r="S116" s="99"/>
      <c r="T116" s="71"/>
      <c r="U116" s="71"/>
      <c r="V116" s="71"/>
      <c r="W116" s="96"/>
      <c r="X116" s="96"/>
      <c r="Y116" s="71"/>
      <c r="Z116" s="71"/>
      <c r="AA116" s="71"/>
      <c r="AB116" s="71"/>
      <c r="AC116" s="48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3"/>
      <c r="AO116" s="33"/>
      <c r="AP116" s="33"/>
      <c r="AQ116" s="100"/>
      <c r="AR116" s="32"/>
      <c r="AS116" s="199"/>
      <c r="AT116" s="199"/>
      <c r="AU116" s="106"/>
      <c r="AV116" s="83">
        <f t="shared" si="173"/>
        <v>0</v>
      </c>
      <c r="AW116" s="34"/>
      <c r="AX116" s="65"/>
      <c r="AY116" s="65"/>
      <c r="AZ116" s="65"/>
      <c r="BA116" s="65"/>
      <c r="BB116" s="65"/>
      <c r="BC116" s="65"/>
    </row>
    <row r="117" spans="1:55" x14ac:dyDescent="0.25">
      <c r="A117" s="11"/>
      <c r="B117" s="11" t="s">
        <v>291</v>
      </c>
      <c r="C117" s="73" t="s">
        <v>292</v>
      </c>
      <c r="D117" s="13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68"/>
      <c r="Q117" s="68"/>
      <c r="R117" s="68"/>
      <c r="S117" s="94"/>
      <c r="T117" s="38">
        <f t="shared" si="149"/>
        <v>0</v>
      </c>
      <c r="U117" s="38">
        <f t="shared" si="150"/>
        <v>0</v>
      </c>
      <c r="V117" s="39"/>
      <c r="W117" s="39"/>
      <c r="X117" s="39"/>
      <c r="Y117" s="39"/>
      <c r="Z117" s="39"/>
      <c r="AA117" s="39"/>
      <c r="AB117" s="39"/>
      <c r="AC117" s="50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0"/>
      <c r="AO117" s="40"/>
      <c r="AP117" s="40"/>
      <c r="AQ117" s="101"/>
      <c r="AR117" s="40"/>
      <c r="AS117" s="202"/>
      <c r="AT117" s="202"/>
      <c r="AU117" s="106"/>
      <c r="AV117" s="83">
        <f t="shared" si="173"/>
        <v>0</v>
      </c>
      <c r="AW117" s="34"/>
      <c r="AX117" s="23"/>
      <c r="AY117" s="23"/>
      <c r="AZ117" s="23"/>
      <c r="BA117" s="23"/>
      <c r="BB117" s="23"/>
      <c r="BC117" s="23"/>
    </row>
    <row r="118" spans="1:55" ht="42.75" x14ac:dyDescent="0.25">
      <c r="A118" s="24" t="s">
        <v>293</v>
      </c>
      <c r="B118" s="52" t="s">
        <v>294</v>
      </c>
      <c r="C118" s="26" t="s">
        <v>295</v>
      </c>
      <c r="D118" s="27" t="s">
        <v>93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>
        <v>1</v>
      </c>
      <c r="N118" s="28"/>
      <c r="O118" s="28"/>
      <c r="P118" s="70"/>
      <c r="Q118" s="70"/>
      <c r="R118" s="70"/>
      <c r="S118" s="98"/>
      <c r="T118" s="30">
        <f t="shared" si="149"/>
        <v>1</v>
      </c>
      <c r="U118" s="30">
        <f t="shared" si="150"/>
        <v>1</v>
      </c>
      <c r="V118" s="85">
        <f t="shared" ref="V118:V138" si="204">E118-U118</f>
        <v>0</v>
      </c>
      <c r="W118" s="96"/>
      <c r="X118" s="96"/>
      <c r="Y118" s="85">
        <f>V118</f>
        <v>0</v>
      </c>
      <c r="Z118" s="85">
        <f>Y118</f>
        <v>0</v>
      </c>
      <c r="AA118" s="85">
        <f>Z118-W118</f>
        <v>0</v>
      </c>
      <c r="AB118" s="31">
        <v>1621.1</v>
      </c>
      <c r="AC118" s="32">
        <f t="shared" ref="AC118:AC138" si="205">TRUNC(ROUND(E118*AB118,2),2)</f>
        <v>1621.1</v>
      </c>
      <c r="AD118" s="32">
        <f t="shared" ref="AD118:AD138" si="206">F118*AB118</f>
        <v>0</v>
      </c>
      <c r="AE118" s="32">
        <f t="shared" ref="AE118:AE138" si="207">G118*AB118</f>
        <v>0</v>
      </c>
      <c r="AF118" s="32">
        <f t="shared" ref="AF118:AF138" si="208">H118*AB118</f>
        <v>0</v>
      </c>
      <c r="AG118" s="32">
        <f t="shared" ref="AG118:AG138" si="209">I118*AB118</f>
        <v>0</v>
      </c>
      <c r="AH118" s="32">
        <f t="shared" ref="AH118:AH138" si="210">J118*AB118</f>
        <v>0</v>
      </c>
      <c r="AI118" s="32">
        <f t="shared" ref="AI118:AI138" si="211">K118*AB118</f>
        <v>0</v>
      </c>
      <c r="AJ118" s="32">
        <f t="shared" ref="AJ118:AJ138" si="212">L118*AB118</f>
        <v>0</v>
      </c>
      <c r="AK118" s="32">
        <f t="shared" ref="AK118:AK138" si="213">M118*AB118</f>
        <v>1621.1</v>
      </c>
      <c r="AL118" s="32">
        <f t="shared" ref="AL118:AL138" si="214">N118*AB118</f>
        <v>0</v>
      </c>
      <c r="AM118" s="32">
        <f t="shared" ref="AM118:AM138" si="215">O118*AB118</f>
        <v>0</v>
      </c>
      <c r="AN118" s="33">
        <f t="shared" ref="AN118:AN138" si="216">TRUNC(ROUND(P118*AB118,2),2)</f>
        <v>0</v>
      </c>
      <c r="AO118" s="33">
        <f t="shared" ref="AO118:AO138" si="217">Q118*AB118</f>
        <v>0</v>
      </c>
      <c r="AP118" s="33">
        <f t="shared" ref="AP118:AP138" si="218">R118*AB118</f>
        <v>0</v>
      </c>
      <c r="AQ118" s="100">
        <f t="shared" ref="AQ118:AQ138" si="219">S118*AB118</f>
        <v>0</v>
      </c>
      <c r="AR118" s="32">
        <f t="shared" ref="AR118:AR138" si="220">T118*AB118</f>
        <v>1621.1</v>
      </c>
      <c r="AS118" s="100">
        <f t="shared" ref="AS118:AS138" si="221">AB118*X118</f>
        <v>0</v>
      </c>
      <c r="AT118" s="32">
        <f t="shared" ref="AT118:AT138" si="222">AR118+AS118</f>
        <v>1621.1</v>
      </c>
      <c r="AU118" s="106">
        <f t="shared" ref="AU118:AU181" si="223">AR118+AQ118</f>
        <v>1621.1</v>
      </c>
      <c r="AV118" s="83">
        <f t="shared" si="173"/>
        <v>0</v>
      </c>
      <c r="AW118" s="34">
        <f t="shared" ref="AW118:AW138" si="224">(U118*100)/E118</f>
        <v>100</v>
      </c>
      <c r="AX118" s="65"/>
      <c r="AY118" s="65"/>
      <c r="AZ118" s="65"/>
      <c r="BA118" s="65"/>
      <c r="BB118" s="65"/>
      <c r="BC118" s="65"/>
    </row>
    <row r="119" spans="1:55" ht="28.5" x14ac:dyDescent="0.25">
      <c r="A119" s="24">
        <v>98072</v>
      </c>
      <c r="B119" s="52" t="s">
        <v>296</v>
      </c>
      <c r="C119" s="26" t="s">
        <v>297</v>
      </c>
      <c r="D119" s="27" t="s">
        <v>93</v>
      </c>
      <c r="E119" s="28">
        <v>1</v>
      </c>
      <c r="F119" s="28"/>
      <c r="G119" s="28"/>
      <c r="H119" s="28"/>
      <c r="I119" s="28"/>
      <c r="J119" s="28"/>
      <c r="K119" s="28"/>
      <c r="L119" s="28"/>
      <c r="M119" s="28">
        <v>1</v>
      </c>
      <c r="N119" s="28"/>
      <c r="O119" s="28"/>
      <c r="P119" s="70"/>
      <c r="Q119" s="70"/>
      <c r="R119" s="70"/>
      <c r="S119" s="98"/>
      <c r="T119" s="30">
        <f t="shared" si="149"/>
        <v>1</v>
      </c>
      <c r="U119" s="30">
        <f t="shared" si="150"/>
        <v>1</v>
      </c>
      <c r="V119" s="85">
        <f t="shared" si="204"/>
        <v>0</v>
      </c>
      <c r="W119" s="96"/>
      <c r="X119" s="96"/>
      <c r="Y119" s="85">
        <f>V119</f>
        <v>0</v>
      </c>
      <c r="Z119" s="85">
        <f t="shared" ref="Z119:Z120" si="225">Y119</f>
        <v>0</v>
      </c>
      <c r="AA119" s="85">
        <f t="shared" ref="AA119:AA120" si="226">Z119-W119</f>
        <v>0</v>
      </c>
      <c r="AB119" s="31">
        <v>2767.4</v>
      </c>
      <c r="AC119" s="32">
        <f t="shared" si="205"/>
        <v>2767.4</v>
      </c>
      <c r="AD119" s="32">
        <f t="shared" si="206"/>
        <v>0</v>
      </c>
      <c r="AE119" s="32">
        <f t="shared" si="207"/>
        <v>0</v>
      </c>
      <c r="AF119" s="32">
        <f t="shared" si="208"/>
        <v>0</v>
      </c>
      <c r="AG119" s="32">
        <f t="shared" si="209"/>
        <v>0</v>
      </c>
      <c r="AH119" s="32">
        <f t="shared" si="210"/>
        <v>0</v>
      </c>
      <c r="AI119" s="32">
        <f t="shared" si="211"/>
        <v>0</v>
      </c>
      <c r="AJ119" s="32">
        <f t="shared" si="212"/>
        <v>0</v>
      </c>
      <c r="AK119" s="32">
        <f t="shared" si="213"/>
        <v>2767.4</v>
      </c>
      <c r="AL119" s="32">
        <f t="shared" si="214"/>
        <v>0</v>
      </c>
      <c r="AM119" s="32">
        <f t="shared" si="215"/>
        <v>0</v>
      </c>
      <c r="AN119" s="33">
        <f t="shared" si="216"/>
        <v>0</v>
      </c>
      <c r="AO119" s="33">
        <f t="shared" si="217"/>
        <v>0</v>
      </c>
      <c r="AP119" s="33">
        <f t="shared" si="218"/>
        <v>0</v>
      </c>
      <c r="AQ119" s="100">
        <f t="shared" si="219"/>
        <v>0</v>
      </c>
      <c r="AR119" s="32">
        <f t="shared" si="220"/>
        <v>2767.4</v>
      </c>
      <c r="AS119" s="100">
        <f t="shared" si="221"/>
        <v>0</v>
      </c>
      <c r="AT119" s="32">
        <f t="shared" si="222"/>
        <v>2767.4</v>
      </c>
      <c r="AU119" s="106">
        <f t="shared" si="223"/>
        <v>2767.4</v>
      </c>
      <c r="AV119" s="83">
        <f t="shared" si="173"/>
        <v>0</v>
      </c>
      <c r="AW119" s="34">
        <f t="shared" si="224"/>
        <v>100</v>
      </c>
      <c r="AX119" s="65"/>
      <c r="AY119" s="65"/>
      <c r="AZ119" s="65"/>
      <c r="BA119" s="65"/>
      <c r="BB119" s="65"/>
      <c r="BC119" s="65"/>
    </row>
    <row r="120" spans="1:55" ht="28.5" x14ac:dyDescent="0.25">
      <c r="A120" s="24" t="s">
        <v>203</v>
      </c>
      <c r="B120" s="52" t="s">
        <v>298</v>
      </c>
      <c r="C120" s="26" t="s">
        <v>299</v>
      </c>
      <c r="D120" s="27" t="s">
        <v>93</v>
      </c>
      <c r="E120" s="28">
        <v>1</v>
      </c>
      <c r="F120" s="28"/>
      <c r="G120" s="28"/>
      <c r="H120" s="28"/>
      <c r="I120" s="28"/>
      <c r="J120" s="28"/>
      <c r="K120" s="28"/>
      <c r="L120" s="28"/>
      <c r="M120" s="28">
        <v>1</v>
      </c>
      <c r="N120" s="28"/>
      <c r="O120" s="28"/>
      <c r="P120" s="70"/>
      <c r="Q120" s="70"/>
      <c r="R120" s="70"/>
      <c r="S120" s="98"/>
      <c r="T120" s="30">
        <f t="shared" si="149"/>
        <v>1</v>
      </c>
      <c r="U120" s="30">
        <f t="shared" si="150"/>
        <v>1</v>
      </c>
      <c r="V120" s="85">
        <f t="shared" si="204"/>
        <v>0</v>
      </c>
      <c r="W120" s="96"/>
      <c r="X120" s="96"/>
      <c r="Y120" s="85">
        <f>V120</f>
        <v>0</v>
      </c>
      <c r="Z120" s="85">
        <f t="shared" si="225"/>
        <v>0</v>
      </c>
      <c r="AA120" s="85">
        <f t="shared" si="226"/>
        <v>0</v>
      </c>
      <c r="AB120" s="31">
        <v>1778.8895363777997</v>
      </c>
      <c r="AC120" s="32">
        <f t="shared" si="205"/>
        <v>1778.89</v>
      </c>
      <c r="AD120" s="32">
        <f t="shared" si="206"/>
        <v>0</v>
      </c>
      <c r="AE120" s="32">
        <f t="shared" si="207"/>
        <v>0</v>
      </c>
      <c r="AF120" s="32">
        <f t="shared" si="208"/>
        <v>0</v>
      </c>
      <c r="AG120" s="32">
        <f t="shared" si="209"/>
        <v>0</v>
      </c>
      <c r="AH120" s="32">
        <f t="shared" si="210"/>
        <v>0</v>
      </c>
      <c r="AI120" s="32">
        <f t="shared" si="211"/>
        <v>0</v>
      </c>
      <c r="AJ120" s="32">
        <f t="shared" si="212"/>
        <v>0</v>
      </c>
      <c r="AK120" s="32">
        <f t="shared" si="213"/>
        <v>1778.8895363777997</v>
      </c>
      <c r="AL120" s="32">
        <f t="shared" si="214"/>
        <v>0</v>
      </c>
      <c r="AM120" s="32">
        <f t="shared" si="215"/>
        <v>0</v>
      </c>
      <c r="AN120" s="33">
        <f t="shared" si="216"/>
        <v>0</v>
      </c>
      <c r="AO120" s="33">
        <f t="shared" si="217"/>
        <v>0</v>
      </c>
      <c r="AP120" s="33">
        <f t="shared" si="218"/>
        <v>0</v>
      </c>
      <c r="AQ120" s="100">
        <f t="shared" si="219"/>
        <v>0</v>
      </c>
      <c r="AR120" s="32">
        <f t="shared" si="220"/>
        <v>1778.8895363777997</v>
      </c>
      <c r="AS120" s="100">
        <f t="shared" si="221"/>
        <v>0</v>
      </c>
      <c r="AT120" s="32">
        <f t="shared" si="222"/>
        <v>1778.8895363777997</v>
      </c>
      <c r="AU120" s="106">
        <f t="shared" si="223"/>
        <v>1778.8895363777997</v>
      </c>
      <c r="AV120" s="83">
        <f t="shared" si="173"/>
        <v>0</v>
      </c>
      <c r="AW120" s="34">
        <f t="shared" si="224"/>
        <v>100</v>
      </c>
      <c r="AX120" s="65"/>
      <c r="AY120" s="65"/>
      <c r="AZ120" s="65"/>
      <c r="BA120" s="65"/>
      <c r="BB120" s="65"/>
      <c r="BC120" s="65"/>
    </row>
    <row r="121" spans="1:55" ht="57" x14ac:dyDescent="0.25">
      <c r="A121" s="24" t="s">
        <v>300</v>
      </c>
      <c r="B121" s="52" t="s">
        <v>301</v>
      </c>
      <c r="C121" s="26" t="s">
        <v>302</v>
      </c>
      <c r="D121" s="27" t="s">
        <v>93</v>
      </c>
      <c r="E121" s="28">
        <v>2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70"/>
      <c r="Q121" s="70"/>
      <c r="R121" s="70"/>
      <c r="S121" s="98"/>
      <c r="T121" s="30">
        <f t="shared" si="149"/>
        <v>0</v>
      </c>
      <c r="U121" s="30">
        <f t="shared" si="150"/>
        <v>0</v>
      </c>
      <c r="V121" s="85">
        <f t="shared" si="204"/>
        <v>2</v>
      </c>
      <c r="W121" s="96">
        <v>2</v>
      </c>
      <c r="X121" s="96"/>
      <c r="Y121" s="96">
        <f t="shared" ref="Y121:Y126" si="227">W121</f>
        <v>2</v>
      </c>
      <c r="Z121" s="85">
        <f>Y121</f>
        <v>2</v>
      </c>
      <c r="AA121" s="85">
        <f>Z121-W121</f>
        <v>0</v>
      </c>
      <c r="AB121" s="31">
        <v>465.96</v>
      </c>
      <c r="AC121" s="32">
        <f t="shared" si="205"/>
        <v>931.92</v>
      </c>
      <c r="AD121" s="32">
        <f t="shared" si="206"/>
        <v>0</v>
      </c>
      <c r="AE121" s="32">
        <f t="shared" si="207"/>
        <v>0</v>
      </c>
      <c r="AF121" s="32">
        <f t="shared" si="208"/>
        <v>0</v>
      </c>
      <c r="AG121" s="32">
        <f t="shared" si="209"/>
        <v>0</v>
      </c>
      <c r="AH121" s="32">
        <f t="shared" si="210"/>
        <v>0</v>
      </c>
      <c r="AI121" s="32">
        <f t="shared" si="211"/>
        <v>0</v>
      </c>
      <c r="AJ121" s="32">
        <f t="shared" si="212"/>
        <v>0</v>
      </c>
      <c r="AK121" s="32">
        <f t="shared" si="213"/>
        <v>0</v>
      </c>
      <c r="AL121" s="32">
        <f t="shared" si="214"/>
        <v>0</v>
      </c>
      <c r="AM121" s="32">
        <f t="shared" si="215"/>
        <v>0</v>
      </c>
      <c r="AN121" s="33">
        <f t="shared" si="216"/>
        <v>0</v>
      </c>
      <c r="AO121" s="33">
        <f t="shared" si="217"/>
        <v>0</v>
      </c>
      <c r="AP121" s="33">
        <f t="shared" si="218"/>
        <v>0</v>
      </c>
      <c r="AQ121" s="100">
        <f t="shared" si="219"/>
        <v>0</v>
      </c>
      <c r="AR121" s="32">
        <f t="shared" si="220"/>
        <v>0</v>
      </c>
      <c r="AS121" s="100">
        <f t="shared" si="221"/>
        <v>0</v>
      </c>
      <c r="AT121" s="32">
        <f t="shared" si="222"/>
        <v>0</v>
      </c>
      <c r="AU121" s="106">
        <f t="shared" si="223"/>
        <v>0</v>
      </c>
      <c r="AV121" s="83">
        <v>0</v>
      </c>
      <c r="AW121" s="34">
        <f t="shared" si="224"/>
        <v>0</v>
      </c>
      <c r="AX121" s="65"/>
      <c r="AY121" s="65"/>
      <c r="AZ121" s="65"/>
      <c r="BA121" s="65"/>
      <c r="BB121" s="65"/>
      <c r="BC121" s="65"/>
    </row>
    <row r="122" spans="1:55" ht="42.75" x14ac:dyDescent="0.25">
      <c r="A122" s="24" t="s">
        <v>303</v>
      </c>
      <c r="B122" s="52" t="s">
        <v>304</v>
      </c>
      <c r="C122" s="26" t="s">
        <v>305</v>
      </c>
      <c r="D122" s="27" t="s">
        <v>93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70"/>
      <c r="Q122" s="70"/>
      <c r="R122" s="70"/>
      <c r="S122" s="98"/>
      <c r="T122" s="30">
        <f t="shared" si="149"/>
        <v>0</v>
      </c>
      <c r="U122" s="30">
        <f t="shared" si="150"/>
        <v>0</v>
      </c>
      <c r="V122" s="85">
        <f t="shared" si="204"/>
        <v>2</v>
      </c>
      <c r="W122" s="96">
        <v>2</v>
      </c>
      <c r="X122" s="96"/>
      <c r="Y122" s="96">
        <f t="shared" si="227"/>
        <v>2</v>
      </c>
      <c r="Z122" s="85">
        <f t="shared" ref="Z122" si="228">Y122</f>
        <v>2</v>
      </c>
      <c r="AA122" s="85">
        <f t="shared" ref="AA122:AA129" si="229">Z122-W122</f>
        <v>0</v>
      </c>
      <c r="AB122" s="31">
        <v>459.58</v>
      </c>
      <c r="AC122" s="32">
        <f t="shared" si="205"/>
        <v>919.16</v>
      </c>
      <c r="AD122" s="32">
        <f t="shared" si="206"/>
        <v>0</v>
      </c>
      <c r="AE122" s="32">
        <f t="shared" si="207"/>
        <v>0</v>
      </c>
      <c r="AF122" s="32">
        <f t="shared" si="208"/>
        <v>0</v>
      </c>
      <c r="AG122" s="32">
        <f t="shared" si="209"/>
        <v>0</v>
      </c>
      <c r="AH122" s="32">
        <f t="shared" si="210"/>
        <v>0</v>
      </c>
      <c r="AI122" s="32">
        <f t="shared" si="211"/>
        <v>0</v>
      </c>
      <c r="AJ122" s="32">
        <f t="shared" si="212"/>
        <v>0</v>
      </c>
      <c r="AK122" s="32">
        <f t="shared" si="213"/>
        <v>0</v>
      </c>
      <c r="AL122" s="32">
        <f t="shared" si="214"/>
        <v>0</v>
      </c>
      <c r="AM122" s="32">
        <f t="shared" si="215"/>
        <v>0</v>
      </c>
      <c r="AN122" s="33">
        <f t="shared" si="216"/>
        <v>0</v>
      </c>
      <c r="AO122" s="33">
        <f t="shared" si="217"/>
        <v>0</v>
      </c>
      <c r="AP122" s="33">
        <f t="shared" si="218"/>
        <v>0</v>
      </c>
      <c r="AQ122" s="100">
        <f t="shared" si="219"/>
        <v>0</v>
      </c>
      <c r="AR122" s="32">
        <f t="shared" si="220"/>
        <v>0</v>
      </c>
      <c r="AS122" s="100">
        <f t="shared" si="221"/>
        <v>0</v>
      </c>
      <c r="AT122" s="32">
        <f t="shared" si="222"/>
        <v>0</v>
      </c>
      <c r="AU122" s="106">
        <f t="shared" si="223"/>
        <v>0</v>
      </c>
      <c r="AV122" s="83">
        <v>0</v>
      </c>
      <c r="AW122" s="34">
        <f t="shared" si="224"/>
        <v>0</v>
      </c>
      <c r="AX122" s="65"/>
      <c r="AY122" s="65"/>
      <c r="AZ122" s="65"/>
      <c r="BA122" s="65"/>
      <c r="BB122" s="65"/>
      <c r="BC122" s="65"/>
    </row>
    <row r="123" spans="1:55" ht="42.75" x14ac:dyDescent="0.25">
      <c r="A123" s="24" t="s">
        <v>306</v>
      </c>
      <c r="B123" s="52" t="s">
        <v>307</v>
      </c>
      <c r="C123" s="26" t="s">
        <v>308</v>
      </c>
      <c r="D123" s="27" t="s">
        <v>93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70"/>
      <c r="Q123" s="70"/>
      <c r="R123" s="70"/>
      <c r="S123" s="98"/>
      <c r="T123" s="30">
        <f t="shared" si="149"/>
        <v>0</v>
      </c>
      <c r="U123" s="30">
        <f t="shared" si="150"/>
        <v>0</v>
      </c>
      <c r="V123" s="85">
        <f t="shared" si="204"/>
        <v>1</v>
      </c>
      <c r="W123" s="96">
        <v>1</v>
      </c>
      <c r="X123" s="96"/>
      <c r="Y123" s="96">
        <f t="shared" si="227"/>
        <v>1</v>
      </c>
      <c r="Z123" s="85">
        <f t="shared" ref="Z123" si="230">Y123</f>
        <v>1</v>
      </c>
      <c r="AA123" s="85">
        <f t="shared" si="229"/>
        <v>0</v>
      </c>
      <c r="AB123" s="31">
        <v>513.79999999999995</v>
      </c>
      <c r="AC123" s="32">
        <f t="shared" si="205"/>
        <v>513.79999999999995</v>
      </c>
      <c r="AD123" s="32">
        <f t="shared" si="206"/>
        <v>0</v>
      </c>
      <c r="AE123" s="32">
        <f t="shared" si="207"/>
        <v>0</v>
      </c>
      <c r="AF123" s="32">
        <f t="shared" si="208"/>
        <v>0</v>
      </c>
      <c r="AG123" s="32">
        <f t="shared" si="209"/>
        <v>0</v>
      </c>
      <c r="AH123" s="32">
        <f t="shared" si="210"/>
        <v>0</v>
      </c>
      <c r="AI123" s="32">
        <f t="shared" si="211"/>
        <v>0</v>
      </c>
      <c r="AJ123" s="32">
        <f t="shared" si="212"/>
        <v>0</v>
      </c>
      <c r="AK123" s="32">
        <f t="shared" si="213"/>
        <v>0</v>
      </c>
      <c r="AL123" s="32">
        <f t="shared" si="214"/>
        <v>0</v>
      </c>
      <c r="AM123" s="32">
        <f t="shared" si="215"/>
        <v>0</v>
      </c>
      <c r="AN123" s="33">
        <f t="shared" si="216"/>
        <v>0</v>
      </c>
      <c r="AO123" s="33">
        <f t="shared" si="217"/>
        <v>0</v>
      </c>
      <c r="AP123" s="33">
        <f t="shared" si="218"/>
        <v>0</v>
      </c>
      <c r="AQ123" s="100">
        <f t="shared" si="219"/>
        <v>0</v>
      </c>
      <c r="AR123" s="32">
        <f t="shared" si="220"/>
        <v>0</v>
      </c>
      <c r="AS123" s="100">
        <f t="shared" si="221"/>
        <v>0</v>
      </c>
      <c r="AT123" s="32">
        <f t="shared" si="222"/>
        <v>0</v>
      </c>
      <c r="AU123" s="106">
        <f t="shared" si="223"/>
        <v>0</v>
      </c>
      <c r="AV123" s="83">
        <v>0</v>
      </c>
      <c r="AW123" s="34">
        <f t="shared" si="224"/>
        <v>0</v>
      </c>
      <c r="AX123" s="65"/>
      <c r="AY123" s="65"/>
      <c r="AZ123" s="65"/>
      <c r="BA123" s="65"/>
      <c r="BB123" s="65"/>
      <c r="BC123" s="65"/>
    </row>
    <row r="124" spans="1:55" ht="42.75" x14ac:dyDescent="0.25">
      <c r="A124" s="24" t="s">
        <v>309</v>
      </c>
      <c r="B124" s="52" t="s">
        <v>310</v>
      </c>
      <c r="C124" s="26" t="s">
        <v>311</v>
      </c>
      <c r="D124" s="27" t="s">
        <v>93</v>
      </c>
      <c r="E124" s="28">
        <v>1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70"/>
      <c r="Q124" s="70"/>
      <c r="R124" s="70"/>
      <c r="S124" s="98"/>
      <c r="T124" s="30">
        <f t="shared" si="149"/>
        <v>0</v>
      </c>
      <c r="U124" s="30">
        <f t="shared" si="150"/>
        <v>0</v>
      </c>
      <c r="V124" s="85">
        <f t="shared" si="204"/>
        <v>1</v>
      </c>
      <c r="W124" s="96">
        <v>1</v>
      </c>
      <c r="X124" s="96"/>
      <c r="Y124" s="96">
        <f t="shared" si="227"/>
        <v>1</v>
      </c>
      <c r="Z124" s="85">
        <f t="shared" ref="Z124" si="231">Y124</f>
        <v>1</v>
      </c>
      <c r="AA124" s="85">
        <f t="shared" si="229"/>
        <v>0</v>
      </c>
      <c r="AB124" s="31">
        <v>501.05</v>
      </c>
      <c r="AC124" s="32">
        <f t="shared" si="205"/>
        <v>501.05</v>
      </c>
      <c r="AD124" s="32">
        <f t="shared" si="206"/>
        <v>0</v>
      </c>
      <c r="AE124" s="32">
        <f t="shared" si="207"/>
        <v>0</v>
      </c>
      <c r="AF124" s="32">
        <f t="shared" si="208"/>
        <v>0</v>
      </c>
      <c r="AG124" s="32">
        <f t="shared" si="209"/>
        <v>0</v>
      </c>
      <c r="AH124" s="32">
        <f t="shared" si="210"/>
        <v>0</v>
      </c>
      <c r="AI124" s="32">
        <f t="shared" si="211"/>
        <v>0</v>
      </c>
      <c r="AJ124" s="32">
        <f t="shared" si="212"/>
        <v>0</v>
      </c>
      <c r="AK124" s="32">
        <f t="shared" si="213"/>
        <v>0</v>
      </c>
      <c r="AL124" s="32">
        <f t="shared" si="214"/>
        <v>0</v>
      </c>
      <c r="AM124" s="32">
        <f t="shared" si="215"/>
        <v>0</v>
      </c>
      <c r="AN124" s="33">
        <f t="shared" si="216"/>
        <v>0</v>
      </c>
      <c r="AO124" s="33">
        <f t="shared" si="217"/>
        <v>0</v>
      </c>
      <c r="AP124" s="33">
        <f t="shared" si="218"/>
        <v>0</v>
      </c>
      <c r="AQ124" s="100">
        <f t="shared" si="219"/>
        <v>0</v>
      </c>
      <c r="AR124" s="32">
        <f t="shared" si="220"/>
        <v>0</v>
      </c>
      <c r="AS124" s="100">
        <f t="shared" si="221"/>
        <v>0</v>
      </c>
      <c r="AT124" s="32">
        <f t="shared" si="222"/>
        <v>0</v>
      </c>
      <c r="AU124" s="106">
        <f t="shared" si="223"/>
        <v>0</v>
      </c>
      <c r="AV124" s="83">
        <v>0</v>
      </c>
      <c r="AW124" s="34">
        <f t="shared" si="224"/>
        <v>0</v>
      </c>
      <c r="AX124" s="65"/>
      <c r="AY124" s="65"/>
      <c r="AZ124" s="65"/>
      <c r="BA124" s="65"/>
      <c r="BB124" s="65"/>
      <c r="BC124" s="65"/>
    </row>
    <row r="125" spans="1:55" x14ac:dyDescent="0.25">
      <c r="A125" s="24" t="s">
        <v>312</v>
      </c>
      <c r="B125" s="52" t="s">
        <v>313</v>
      </c>
      <c r="C125" s="26" t="s">
        <v>314</v>
      </c>
      <c r="D125" s="27" t="s">
        <v>80</v>
      </c>
      <c r="E125" s="28">
        <v>80.787000000000006</v>
      </c>
      <c r="F125" s="28"/>
      <c r="G125" s="28"/>
      <c r="H125" s="28"/>
      <c r="I125" s="28"/>
      <c r="J125" s="28"/>
      <c r="K125" s="28"/>
      <c r="L125" s="28">
        <v>35</v>
      </c>
      <c r="M125" s="28">
        <v>35</v>
      </c>
      <c r="N125" s="28"/>
      <c r="O125" s="28"/>
      <c r="P125" s="70">
        <f>'[15]Mem. de cálc.'!I995</f>
        <v>0</v>
      </c>
      <c r="Q125" s="70"/>
      <c r="R125" s="70"/>
      <c r="S125" s="98"/>
      <c r="T125" s="30">
        <f t="shared" si="149"/>
        <v>70</v>
      </c>
      <c r="U125" s="30">
        <f t="shared" si="150"/>
        <v>70</v>
      </c>
      <c r="V125" s="85">
        <f t="shared" si="204"/>
        <v>10.787000000000006</v>
      </c>
      <c r="W125" s="96">
        <v>10.79</v>
      </c>
      <c r="X125" s="96"/>
      <c r="Y125" s="96">
        <f t="shared" si="227"/>
        <v>10.79</v>
      </c>
      <c r="Z125" s="85">
        <f t="shared" ref="Z125" si="232">Y125</f>
        <v>10.79</v>
      </c>
      <c r="AA125" s="85">
        <f t="shared" si="229"/>
        <v>0</v>
      </c>
      <c r="AB125" s="31">
        <v>20.350000000000001</v>
      </c>
      <c r="AC125" s="32">
        <f t="shared" si="205"/>
        <v>1644.02</v>
      </c>
      <c r="AD125" s="32">
        <f t="shared" si="206"/>
        <v>0</v>
      </c>
      <c r="AE125" s="32">
        <f t="shared" si="207"/>
        <v>0</v>
      </c>
      <c r="AF125" s="32">
        <f t="shared" si="208"/>
        <v>0</v>
      </c>
      <c r="AG125" s="32">
        <f t="shared" si="209"/>
        <v>0</v>
      </c>
      <c r="AH125" s="32">
        <f t="shared" si="210"/>
        <v>0</v>
      </c>
      <c r="AI125" s="32">
        <f t="shared" si="211"/>
        <v>0</v>
      </c>
      <c r="AJ125" s="32">
        <f t="shared" si="212"/>
        <v>712.25</v>
      </c>
      <c r="AK125" s="32">
        <f t="shared" si="213"/>
        <v>712.25</v>
      </c>
      <c r="AL125" s="32">
        <f t="shared" si="214"/>
        <v>0</v>
      </c>
      <c r="AM125" s="32">
        <f t="shared" si="215"/>
        <v>0</v>
      </c>
      <c r="AN125" s="33">
        <f t="shared" si="216"/>
        <v>0</v>
      </c>
      <c r="AO125" s="33">
        <f t="shared" si="217"/>
        <v>0</v>
      </c>
      <c r="AP125" s="33">
        <f t="shared" si="218"/>
        <v>0</v>
      </c>
      <c r="AQ125" s="100">
        <f t="shared" si="219"/>
        <v>0</v>
      </c>
      <c r="AR125" s="32">
        <f t="shared" si="220"/>
        <v>1424.5</v>
      </c>
      <c r="AS125" s="100">
        <f t="shared" si="221"/>
        <v>0</v>
      </c>
      <c r="AT125" s="32">
        <f t="shared" si="222"/>
        <v>1424.5</v>
      </c>
      <c r="AU125" s="106">
        <f t="shared" si="223"/>
        <v>1424.5</v>
      </c>
      <c r="AV125" s="83">
        <v>0</v>
      </c>
      <c r="AW125" s="34">
        <f t="shared" si="224"/>
        <v>86.64760419374403</v>
      </c>
      <c r="AX125" s="65"/>
      <c r="AY125" s="65"/>
      <c r="AZ125" s="65"/>
      <c r="BA125" s="65"/>
      <c r="BB125" s="65"/>
      <c r="BC125" s="65"/>
    </row>
    <row r="126" spans="1:55" x14ac:dyDescent="0.25">
      <c r="A126" s="24" t="s">
        <v>315</v>
      </c>
      <c r="B126" s="52" t="s">
        <v>316</v>
      </c>
      <c r="C126" s="26" t="s">
        <v>317</v>
      </c>
      <c r="D126" s="27" t="s">
        <v>80</v>
      </c>
      <c r="E126" s="28">
        <v>177.37650000000002</v>
      </c>
      <c r="F126" s="28"/>
      <c r="G126" s="28"/>
      <c r="H126" s="28"/>
      <c r="I126" s="28"/>
      <c r="J126" s="28"/>
      <c r="K126" s="28"/>
      <c r="L126" s="28">
        <v>33</v>
      </c>
      <c r="M126" s="28">
        <v>58</v>
      </c>
      <c r="N126" s="28"/>
      <c r="O126" s="28"/>
      <c r="P126" s="70">
        <f>'[15]Mem. de cálc.'!I1010</f>
        <v>0</v>
      </c>
      <c r="Q126" s="70"/>
      <c r="R126" s="70"/>
      <c r="S126" s="98"/>
      <c r="T126" s="30">
        <f t="shared" si="149"/>
        <v>91</v>
      </c>
      <c r="U126" s="30">
        <f t="shared" si="150"/>
        <v>91</v>
      </c>
      <c r="V126" s="85">
        <f t="shared" si="204"/>
        <v>86.376500000000021</v>
      </c>
      <c r="W126" s="96">
        <v>86.38</v>
      </c>
      <c r="X126" s="96"/>
      <c r="Y126" s="96">
        <f t="shared" si="227"/>
        <v>86.38</v>
      </c>
      <c r="Z126" s="85">
        <f t="shared" ref="Z126:Z130" si="233">Y126</f>
        <v>86.38</v>
      </c>
      <c r="AA126" s="85">
        <f t="shared" si="229"/>
        <v>0</v>
      </c>
      <c r="AB126" s="31">
        <v>23.76</v>
      </c>
      <c r="AC126" s="32">
        <f t="shared" si="205"/>
        <v>4214.47</v>
      </c>
      <c r="AD126" s="32">
        <f t="shared" si="206"/>
        <v>0</v>
      </c>
      <c r="AE126" s="32">
        <f t="shared" si="207"/>
        <v>0</v>
      </c>
      <c r="AF126" s="32">
        <f t="shared" si="208"/>
        <v>0</v>
      </c>
      <c r="AG126" s="32">
        <f t="shared" si="209"/>
        <v>0</v>
      </c>
      <c r="AH126" s="32">
        <f t="shared" si="210"/>
        <v>0</v>
      </c>
      <c r="AI126" s="32">
        <f t="shared" si="211"/>
        <v>0</v>
      </c>
      <c r="AJ126" s="32">
        <f t="shared" si="212"/>
        <v>784.08</v>
      </c>
      <c r="AK126" s="32">
        <f t="shared" si="213"/>
        <v>1378.0800000000002</v>
      </c>
      <c r="AL126" s="32">
        <f t="shared" si="214"/>
        <v>0</v>
      </c>
      <c r="AM126" s="32">
        <f t="shared" si="215"/>
        <v>0</v>
      </c>
      <c r="AN126" s="33">
        <f t="shared" si="216"/>
        <v>0</v>
      </c>
      <c r="AO126" s="33">
        <f t="shared" si="217"/>
        <v>0</v>
      </c>
      <c r="AP126" s="33">
        <f t="shared" si="218"/>
        <v>0</v>
      </c>
      <c r="AQ126" s="100">
        <f t="shared" si="219"/>
        <v>0</v>
      </c>
      <c r="AR126" s="32">
        <f t="shared" si="220"/>
        <v>2162.1600000000003</v>
      </c>
      <c r="AS126" s="100">
        <f t="shared" si="221"/>
        <v>0</v>
      </c>
      <c r="AT126" s="32">
        <f t="shared" si="222"/>
        <v>2162.1600000000003</v>
      </c>
      <c r="AU126" s="106">
        <f t="shared" si="223"/>
        <v>2162.1600000000003</v>
      </c>
      <c r="AV126" s="83">
        <v>0</v>
      </c>
      <c r="AW126" s="34">
        <f t="shared" si="224"/>
        <v>51.303301170109904</v>
      </c>
      <c r="AX126" s="65"/>
      <c r="AY126" s="65"/>
      <c r="AZ126" s="65"/>
      <c r="BA126" s="65"/>
      <c r="BB126" s="65"/>
      <c r="BC126" s="65"/>
    </row>
    <row r="127" spans="1:55" x14ac:dyDescent="0.25">
      <c r="A127" s="24" t="s">
        <v>318</v>
      </c>
      <c r="B127" s="52" t="s">
        <v>319</v>
      </c>
      <c r="C127" s="26" t="s">
        <v>320</v>
      </c>
      <c r="D127" s="27" t="s">
        <v>80</v>
      </c>
      <c r="E127" s="28">
        <v>6.2790000000000008</v>
      </c>
      <c r="F127" s="28"/>
      <c r="G127" s="28"/>
      <c r="H127" s="28"/>
      <c r="I127" s="28"/>
      <c r="J127" s="28"/>
      <c r="K127" s="28"/>
      <c r="L127" s="28">
        <v>6.28</v>
      </c>
      <c r="M127" s="28"/>
      <c r="N127" s="28"/>
      <c r="O127" s="28"/>
      <c r="P127" s="70"/>
      <c r="Q127" s="70"/>
      <c r="R127" s="70"/>
      <c r="S127" s="98"/>
      <c r="T127" s="30">
        <f t="shared" si="149"/>
        <v>6.28</v>
      </c>
      <c r="U127" s="30">
        <f t="shared" si="150"/>
        <v>6.28</v>
      </c>
      <c r="V127" s="85">
        <f t="shared" si="204"/>
        <v>-9.9999999999944578E-4</v>
      </c>
      <c r="W127" s="96"/>
      <c r="X127" s="96"/>
      <c r="Y127" s="85">
        <f>V127</f>
        <v>-9.9999999999944578E-4</v>
      </c>
      <c r="Z127" s="85">
        <f t="shared" si="233"/>
        <v>-9.9999999999944578E-4</v>
      </c>
      <c r="AA127" s="85">
        <f t="shared" si="229"/>
        <v>-9.9999999999944578E-4</v>
      </c>
      <c r="AB127" s="31">
        <v>35.909999999999997</v>
      </c>
      <c r="AC127" s="32">
        <f t="shared" si="205"/>
        <v>225.48</v>
      </c>
      <c r="AD127" s="32">
        <f t="shared" si="206"/>
        <v>0</v>
      </c>
      <c r="AE127" s="32">
        <f t="shared" si="207"/>
        <v>0</v>
      </c>
      <c r="AF127" s="32">
        <f t="shared" si="208"/>
        <v>0</v>
      </c>
      <c r="AG127" s="32">
        <f t="shared" si="209"/>
        <v>0</v>
      </c>
      <c r="AH127" s="32">
        <f t="shared" si="210"/>
        <v>0</v>
      </c>
      <c r="AI127" s="32">
        <f t="shared" si="211"/>
        <v>0</v>
      </c>
      <c r="AJ127" s="32">
        <f t="shared" si="212"/>
        <v>225.51479999999998</v>
      </c>
      <c r="AK127" s="32">
        <f t="shared" si="213"/>
        <v>0</v>
      </c>
      <c r="AL127" s="32">
        <f t="shared" si="214"/>
        <v>0</v>
      </c>
      <c r="AM127" s="32">
        <f t="shared" si="215"/>
        <v>0</v>
      </c>
      <c r="AN127" s="33">
        <f t="shared" si="216"/>
        <v>0</v>
      </c>
      <c r="AO127" s="33">
        <f t="shared" si="217"/>
        <v>0</v>
      </c>
      <c r="AP127" s="33">
        <f t="shared" si="218"/>
        <v>0</v>
      </c>
      <c r="AQ127" s="100">
        <f t="shared" si="219"/>
        <v>0</v>
      </c>
      <c r="AR127" s="32">
        <f t="shared" si="220"/>
        <v>225.51479999999998</v>
      </c>
      <c r="AS127" s="100">
        <f t="shared" si="221"/>
        <v>0</v>
      </c>
      <c r="AT127" s="32">
        <f t="shared" si="222"/>
        <v>225.51479999999998</v>
      </c>
      <c r="AU127" s="106">
        <f t="shared" si="223"/>
        <v>225.51479999999998</v>
      </c>
      <c r="AV127" s="83">
        <v>0</v>
      </c>
      <c r="AW127" s="34">
        <f t="shared" si="224"/>
        <v>100.01592610288262</v>
      </c>
      <c r="AX127" s="65"/>
      <c r="AY127" s="65"/>
      <c r="AZ127" s="65"/>
      <c r="BA127" s="65"/>
      <c r="BB127" s="65"/>
      <c r="BC127" s="65"/>
    </row>
    <row r="128" spans="1:55" x14ac:dyDescent="0.25">
      <c r="A128" s="24" t="s">
        <v>321</v>
      </c>
      <c r="B128" s="52" t="s">
        <v>322</v>
      </c>
      <c r="C128" s="26" t="s">
        <v>323</v>
      </c>
      <c r="D128" s="27" t="s">
        <v>80</v>
      </c>
      <c r="E128" s="28">
        <v>36.067500000000003</v>
      </c>
      <c r="F128" s="28"/>
      <c r="G128" s="28"/>
      <c r="H128" s="28"/>
      <c r="I128" s="28"/>
      <c r="J128" s="28"/>
      <c r="K128" s="28"/>
      <c r="L128" s="28">
        <v>28</v>
      </c>
      <c r="M128" s="28">
        <v>8.07</v>
      </c>
      <c r="N128" s="28"/>
      <c r="O128" s="28"/>
      <c r="P128" s="70"/>
      <c r="Q128" s="70"/>
      <c r="R128" s="70"/>
      <c r="S128" s="98"/>
      <c r="T128" s="30">
        <f t="shared" si="149"/>
        <v>36.07</v>
      </c>
      <c r="U128" s="30">
        <f t="shared" si="150"/>
        <v>36.07</v>
      </c>
      <c r="V128" s="85">
        <f t="shared" si="204"/>
        <v>-2.4999999999977263E-3</v>
      </c>
      <c r="W128" s="96"/>
      <c r="X128" s="96"/>
      <c r="Y128" s="85">
        <f>V128</f>
        <v>-2.4999999999977263E-3</v>
      </c>
      <c r="Z128" s="85">
        <f t="shared" si="233"/>
        <v>-2.4999999999977263E-3</v>
      </c>
      <c r="AA128" s="85">
        <f t="shared" si="229"/>
        <v>-2.4999999999977263E-3</v>
      </c>
      <c r="AB128" s="31">
        <v>58.34</v>
      </c>
      <c r="AC128" s="32">
        <f t="shared" si="205"/>
        <v>2104.1799999999998</v>
      </c>
      <c r="AD128" s="32">
        <f t="shared" si="206"/>
        <v>0</v>
      </c>
      <c r="AE128" s="32">
        <f t="shared" si="207"/>
        <v>0</v>
      </c>
      <c r="AF128" s="32">
        <f t="shared" si="208"/>
        <v>0</v>
      </c>
      <c r="AG128" s="32">
        <f t="shared" si="209"/>
        <v>0</v>
      </c>
      <c r="AH128" s="32">
        <f t="shared" si="210"/>
        <v>0</v>
      </c>
      <c r="AI128" s="32">
        <f t="shared" si="211"/>
        <v>0</v>
      </c>
      <c r="AJ128" s="32">
        <f t="shared" si="212"/>
        <v>1633.52</v>
      </c>
      <c r="AK128" s="32">
        <f t="shared" si="213"/>
        <v>470.80380000000002</v>
      </c>
      <c r="AL128" s="32">
        <f t="shared" si="214"/>
        <v>0</v>
      </c>
      <c r="AM128" s="32">
        <f t="shared" si="215"/>
        <v>0</v>
      </c>
      <c r="AN128" s="33">
        <f t="shared" si="216"/>
        <v>0</v>
      </c>
      <c r="AO128" s="33">
        <f t="shared" si="217"/>
        <v>0</v>
      </c>
      <c r="AP128" s="33">
        <f t="shared" si="218"/>
        <v>0</v>
      </c>
      <c r="AQ128" s="100">
        <f t="shared" si="219"/>
        <v>0</v>
      </c>
      <c r="AR128" s="32">
        <f t="shared" si="220"/>
        <v>2104.3238000000001</v>
      </c>
      <c r="AS128" s="100">
        <f t="shared" si="221"/>
        <v>0</v>
      </c>
      <c r="AT128" s="32">
        <f t="shared" si="222"/>
        <v>2104.3238000000001</v>
      </c>
      <c r="AU128" s="106">
        <f t="shared" si="223"/>
        <v>2104.3238000000001</v>
      </c>
      <c r="AV128" s="83">
        <v>0</v>
      </c>
      <c r="AW128" s="34">
        <f t="shared" si="224"/>
        <v>100.00693144797948</v>
      </c>
      <c r="AX128" s="65"/>
      <c r="AY128" s="65"/>
      <c r="AZ128" s="65"/>
      <c r="BA128" s="65"/>
      <c r="BB128" s="65"/>
      <c r="BC128" s="65"/>
    </row>
    <row r="129" spans="1:55" x14ac:dyDescent="0.25">
      <c r="A129" s="24" t="s">
        <v>324</v>
      </c>
      <c r="B129" s="52" t="s">
        <v>325</v>
      </c>
      <c r="C129" s="26" t="s">
        <v>326</v>
      </c>
      <c r="D129" s="27" t="s">
        <v>80</v>
      </c>
      <c r="E129" s="28">
        <v>77.784000000000006</v>
      </c>
      <c r="F129" s="28"/>
      <c r="G129" s="28"/>
      <c r="H129" s="28"/>
      <c r="I129" s="28"/>
      <c r="J129" s="28"/>
      <c r="K129" s="28"/>
      <c r="L129" s="28">
        <v>49</v>
      </c>
      <c r="M129" s="28">
        <v>28.78</v>
      </c>
      <c r="N129" s="28"/>
      <c r="O129" s="28"/>
      <c r="P129" s="70"/>
      <c r="Q129" s="70"/>
      <c r="R129" s="70"/>
      <c r="S129" s="98"/>
      <c r="T129" s="30">
        <f t="shared" si="149"/>
        <v>77.78</v>
      </c>
      <c r="U129" s="30">
        <f t="shared" si="150"/>
        <v>77.78</v>
      </c>
      <c r="V129" s="85">
        <f t="shared" si="204"/>
        <v>4.0000000000048885E-3</v>
      </c>
      <c r="W129" s="96"/>
      <c r="X129" s="96"/>
      <c r="Y129" s="85">
        <f>V129</f>
        <v>4.0000000000048885E-3</v>
      </c>
      <c r="Z129" s="85">
        <f t="shared" si="233"/>
        <v>4.0000000000048885E-3</v>
      </c>
      <c r="AA129" s="85">
        <f t="shared" si="229"/>
        <v>4.0000000000048885E-3</v>
      </c>
      <c r="AB129" s="31">
        <v>81.23</v>
      </c>
      <c r="AC129" s="32">
        <f t="shared" si="205"/>
        <v>6318.39</v>
      </c>
      <c r="AD129" s="32">
        <f t="shared" si="206"/>
        <v>0</v>
      </c>
      <c r="AE129" s="32">
        <f t="shared" si="207"/>
        <v>0</v>
      </c>
      <c r="AF129" s="32">
        <f t="shared" si="208"/>
        <v>0</v>
      </c>
      <c r="AG129" s="32">
        <f t="shared" si="209"/>
        <v>0</v>
      </c>
      <c r="AH129" s="32">
        <f t="shared" si="210"/>
        <v>0</v>
      </c>
      <c r="AI129" s="32">
        <f t="shared" si="211"/>
        <v>0</v>
      </c>
      <c r="AJ129" s="32">
        <f t="shared" si="212"/>
        <v>3980.27</v>
      </c>
      <c r="AK129" s="32">
        <f t="shared" si="213"/>
        <v>2337.7994000000003</v>
      </c>
      <c r="AL129" s="32">
        <f t="shared" si="214"/>
        <v>0</v>
      </c>
      <c r="AM129" s="32">
        <f t="shared" si="215"/>
        <v>0</v>
      </c>
      <c r="AN129" s="33">
        <f t="shared" si="216"/>
        <v>0</v>
      </c>
      <c r="AO129" s="33">
        <f t="shared" si="217"/>
        <v>0</v>
      </c>
      <c r="AP129" s="33">
        <f t="shared" si="218"/>
        <v>0</v>
      </c>
      <c r="AQ129" s="100">
        <f t="shared" si="219"/>
        <v>0</v>
      </c>
      <c r="AR129" s="32">
        <f t="shared" si="220"/>
        <v>6318.0694000000003</v>
      </c>
      <c r="AS129" s="100">
        <f t="shared" si="221"/>
        <v>0</v>
      </c>
      <c r="AT129" s="32">
        <f t="shared" si="222"/>
        <v>6318.0694000000003</v>
      </c>
      <c r="AU129" s="106">
        <f t="shared" si="223"/>
        <v>6318.0694000000003</v>
      </c>
      <c r="AV129" s="83">
        <v>0</v>
      </c>
      <c r="AW129" s="34">
        <f t="shared" si="224"/>
        <v>99.994857554252789</v>
      </c>
      <c r="AX129" s="65"/>
      <c r="AY129" s="65"/>
      <c r="AZ129" s="65"/>
      <c r="BA129" s="65"/>
      <c r="BB129" s="65"/>
      <c r="BC129" s="65"/>
    </row>
    <row r="130" spans="1:55" ht="28.5" x14ac:dyDescent="0.25">
      <c r="A130" s="24" t="s">
        <v>327</v>
      </c>
      <c r="B130" s="52" t="s">
        <v>328</v>
      </c>
      <c r="C130" s="26" t="s">
        <v>329</v>
      </c>
      <c r="D130" s="27" t="s">
        <v>80</v>
      </c>
      <c r="E130" s="28">
        <v>33.558</v>
      </c>
      <c r="F130" s="28"/>
      <c r="G130" s="28"/>
      <c r="H130" s="28"/>
      <c r="I130" s="28"/>
      <c r="J130" s="28"/>
      <c r="K130" s="28"/>
      <c r="L130" s="28">
        <v>18</v>
      </c>
      <c r="M130" s="28">
        <v>10</v>
      </c>
      <c r="N130" s="28"/>
      <c r="O130" s="28"/>
      <c r="P130" s="70"/>
      <c r="Q130" s="70"/>
      <c r="R130" s="70"/>
      <c r="S130" s="98"/>
      <c r="T130" s="30">
        <f t="shared" si="149"/>
        <v>28</v>
      </c>
      <c r="U130" s="30">
        <f t="shared" si="150"/>
        <v>28</v>
      </c>
      <c r="V130" s="85">
        <f t="shared" si="204"/>
        <v>5.5579999999999998</v>
      </c>
      <c r="W130" s="96">
        <v>5.56</v>
      </c>
      <c r="X130" s="96"/>
      <c r="Y130" s="96">
        <f>W130</f>
        <v>5.56</v>
      </c>
      <c r="Z130" s="85">
        <f t="shared" si="233"/>
        <v>5.56</v>
      </c>
      <c r="AA130" s="85">
        <f t="shared" ref="AA130" si="234">Z130-W130</f>
        <v>0</v>
      </c>
      <c r="AB130" s="31">
        <v>29.22</v>
      </c>
      <c r="AC130" s="32">
        <f t="shared" si="205"/>
        <v>980.56</v>
      </c>
      <c r="AD130" s="32">
        <f t="shared" si="206"/>
        <v>0</v>
      </c>
      <c r="AE130" s="32">
        <f t="shared" si="207"/>
        <v>0</v>
      </c>
      <c r="AF130" s="32">
        <f t="shared" si="208"/>
        <v>0</v>
      </c>
      <c r="AG130" s="32">
        <f t="shared" si="209"/>
        <v>0</v>
      </c>
      <c r="AH130" s="32">
        <f t="shared" si="210"/>
        <v>0</v>
      </c>
      <c r="AI130" s="32">
        <f t="shared" si="211"/>
        <v>0</v>
      </c>
      <c r="AJ130" s="32">
        <f t="shared" si="212"/>
        <v>525.96</v>
      </c>
      <c r="AK130" s="32">
        <f t="shared" si="213"/>
        <v>292.2</v>
      </c>
      <c r="AL130" s="32">
        <f t="shared" si="214"/>
        <v>0</v>
      </c>
      <c r="AM130" s="32">
        <f t="shared" si="215"/>
        <v>0</v>
      </c>
      <c r="AN130" s="33">
        <f t="shared" si="216"/>
        <v>0</v>
      </c>
      <c r="AO130" s="33">
        <f t="shared" si="217"/>
        <v>0</v>
      </c>
      <c r="AP130" s="33">
        <f t="shared" si="218"/>
        <v>0</v>
      </c>
      <c r="AQ130" s="100">
        <f t="shared" si="219"/>
        <v>0</v>
      </c>
      <c r="AR130" s="32">
        <f t="shared" si="220"/>
        <v>818.16</v>
      </c>
      <c r="AS130" s="100">
        <f t="shared" si="221"/>
        <v>0</v>
      </c>
      <c r="AT130" s="32">
        <f t="shared" si="222"/>
        <v>818.16</v>
      </c>
      <c r="AU130" s="106">
        <f t="shared" si="223"/>
        <v>818.16</v>
      </c>
      <c r="AV130" s="83">
        <v>0</v>
      </c>
      <c r="AW130" s="34">
        <f t="shared" si="224"/>
        <v>83.437630371297459</v>
      </c>
      <c r="AX130" s="65"/>
      <c r="AY130" s="65"/>
      <c r="AZ130" s="65"/>
      <c r="BA130" s="65"/>
      <c r="BB130" s="65"/>
      <c r="BC130" s="65"/>
    </row>
    <row r="131" spans="1:55" ht="28.5" x14ac:dyDescent="0.25">
      <c r="A131" s="24" t="s">
        <v>330</v>
      </c>
      <c r="B131" s="52" t="s">
        <v>331</v>
      </c>
      <c r="C131" s="26" t="s">
        <v>332</v>
      </c>
      <c r="D131" s="27" t="s">
        <v>80</v>
      </c>
      <c r="E131" s="28">
        <v>44.173500000000004</v>
      </c>
      <c r="F131" s="28"/>
      <c r="G131" s="28"/>
      <c r="H131" s="28"/>
      <c r="I131" s="28"/>
      <c r="J131" s="28"/>
      <c r="K131" s="28"/>
      <c r="L131" s="28">
        <v>19</v>
      </c>
      <c r="M131" s="28">
        <v>19</v>
      </c>
      <c r="N131" s="28"/>
      <c r="O131" s="28"/>
      <c r="P131" s="70"/>
      <c r="Q131" s="70"/>
      <c r="R131" s="70"/>
      <c r="S131" s="98"/>
      <c r="T131" s="30">
        <f t="shared" si="149"/>
        <v>38</v>
      </c>
      <c r="U131" s="30">
        <f t="shared" si="150"/>
        <v>38</v>
      </c>
      <c r="V131" s="85">
        <f t="shared" si="204"/>
        <v>6.1735000000000042</v>
      </c>
      <c r="W131" s="96">
        <v>6.17</v>
      </c>
      <c r="X131" s="96"/>
      <c r="Y131" s="96">
        <f>W131</f>
        <v>6.17</v>
      </c>
      <c r="Z131" s="85">
        <f t="shared" ref="Z131" si="235">Y131</f>
        <v>6.17</v>
      </c>
      <c r="AA131" s="85">
        <f t="shared" ref="AA131:AA132" si="236">Z131-W131</f>
        <v>0</v>
      </c>
      <c r="AB131" s="31">
        <v>37.07</v>
      </c>
      <c r="AC131" s="32">
        <f t="shared" si="205"/>
        <v>1637.51</v>
      </c>
      <c r="AD131" s="32">
        <f t="shared" si="206"/>
        <v>0</v>
      </c>
      <c r="AE131" s="32">
        <f t="shared" si="207"/>
        <v>0</v>
      </c>
      <c r="AF131" s="32">
        <f t="shared" si="208"/>
        <v>0</v>
      </c>
      <c r="AG131" s="32">
        <f t="shared" si="209"/>
        <v>0</v>
      </c>
      <c r="AH131" s="32">
        <f t="shared" si="210"/>
        <v>0</v>
      </c>
      <c r="AI131" s="32">
        <f t="shared" si="211"/>
        <v>0</v>
      </c>
      <c r="AJ131" s="32">
        <f t="shared" si="212"/>
        <v>704.33</v>
      </c>
      <c r="AK131" s="32">
        <f t="shared" si="213"/>
        <v>704.33</v>
      </c>
      <c r="AL131" s="32">
        <f t="shared" si="214"/>
        <v>0</v>
      </c>
      <c r="AM131" s="32">
        <f t="shared" si="215"/>
        <v>0</v>
      </c>
      <c r="AN131" s="33">
        <f t="shared" si="216"/>
        <v>0</v>
      </c>
      <c r="AO131" s="33">
        <f t="shared" si="217"/>
        <v>0</v>
      </c>
      <c r="AP131" s="33">
        <f t="shared" si="218"/>
        <v>0</v>
      </c>
      <c r="AQ131" s="100">
        <f t="shared" si="219"/>
        <v>0</v>
      </c>
      <c r="AR131" s="32">
        <f t="shared" si="220"/>
        <v>1408.66</v>
      </c>
      <c r="AS131" s="100">
        <f t="shared" si="221"/>
        <v>0</v>
      </c>
      <c r="AT131" s="32">
        <f t="shared" si="222"/>
        <v>1408.66</v>
      </c>
      <c r="AU131" s="106">
        <f t="shared" si="223"/>
        <v>1408.66</v>
      </c>
      <c r="AV131" s="83">
        <v>0</v>
      </c>
      <c r="AW131" s="34">
        <f t="shared" si="224"/>
        <v>86.024426409498901</v>
      </c>
      <c r="AX131" s="65"/>
      <c r="AY131" s="65"/>
      <c r="AZ131" s="65"/>
      <c r="BA131" s="65"/>
      <c r="BB131" s="65"/>
      <c r="BC131" s="65"/>
    </row>
    <row r="132" spans="1:55" ht="28.5" x14ac:dyDescent="0.25">
      <c r="A132" s="24" t="s">
        <v>333</v>
      </c>
      <c r="B132" s="52" t="s">
        <v>334</v>
      </c>
      <c r="C132" s="26" t="s">
        <v>335</v>
      </c>
      <c r="D132" s="27" t="s">
        <v>80</v>
      </c>
      <c r="E132" s="28">
        <v>77.343000000000004</v>
      </c>
      <c r="F132" s="28"/>
      <c r="G132" s="28"/>
      <c r="H132" s="28"/>
      <c r="I132" s="28"/>
      <c r="J132" s="28"/>
      <c r="K132" s="28"/>
      <c r="L132" s="28">
        <v>29</v>
      </c>
      <c r="M132" s="28">
        <v>25</v>
      </c>
      <c r="N132" s="28"/>
      <c r="O132" s="28"/>
      <c r="P132" s="70"/>
      <c r="Q132" s="70"/>
      <c r="R132" s="70"/>
      <c r="S132" s="98"/>
      <c r="T132" s="30">
        <f t="shared" si="149"/>
        <v>54</v>
      </c>
      <c r="U132" s="30">
        <f t="shared" si="150"/>
        <v>54</v>
      </c>
      <c r="V132" s="85">
        <f t="shared" si="204"/>
        <v>23.343000000000004</v>
      </c>
      <c r="W132" s="96">
        <v>23.34</v>
      </c>
      <c r="X132" s="96"/>
      <c r="Y132" s="96">
        <f>W132</f>
        <v>23.34</v>
      </c>
      <c r="Z132" s="85">
        <f t="shared" ref="Z132:Z138" si="237">Y132</f>
        <v>23.34</v>
      </c>
      <c r="AA132" s="85">
        <f t="shared" si="236"/>
        <v>0</v>
      </c>
      <c r="AB132" s="31">
        <v>45.43</v>
      </c>
      <c r="AC132" s="32">
        <f t="shared" si="205"/>
        <v>3513.69</v>
      </c>
      <c r="AD132" s="32">
        <f t="shared" si="206"/>
        <v>0</v>
      </c>
      <c r="AE132" s="32">
        <f t="shared" si="207"/>
        <v>0</v>
      </c>
      <c r="AF132" s="32">
        <f t="shared" si="208"/>
        <v>0</v>
      </c>
      <c r="AG132" s="32">
        <f t="shared" si="209"/>
        <v>0</v>
      </c>
      <c r="AH132" s="32">
        <f t="shared" si="210"/>
        <v>0</v>
      </c>
      <c r="AI132" s="32">
        <f t="shared" si="211"/>
        <v>0</v>
      </c>
      <c r="AJ132" s="32">
        <f t="shared" si="212"/>
        <v>1317.47</v>
      </c>
      <c r="AK132" s="32">
        <f t="shared" si="213"/>
        <v>1135.75</v>
      </c>
      <c r="AL132" s="32">
        <f t="shared" si="214"/>
        <v>0</v>
      </c>
      <c r="AM132" s="32">
        <f t="shared" si="215"/>
        <v>0</v>
      </c>
      <c r="AN132" s="33">
        <f t="shared" si="216"/>
        <v>0</v>
      </c>
      <c r="AO132" s="33">
        <f t="shared" si="217"/>
        <v>0</v>
      </c>
      <c r="AP132" s="33">
        <f t="shared" si="218"/>
        <v>0</v>
      </c>
      <c r="AQ132" s="100">
        <f t="shared" si="219"/>
        <v>0</v>
      </c>
      <c r="AR132" s="32">
        <f t="shared" si="220"/>
        <v>2453.2199999999998</v>
      </c>
      <c r="AS132" s="100">
        <f t="shared" si="221"/>
        <v>0</v>
      </c>
      <c r="AT132" s="32">
        <f t="shared" si="222"/>
        <v>2453.2199999999998</v>
      </c>
      <c r="AU132" s="106">
        <f t="shared" si="223"/>
        <v>2453.2199999999998</v>
      </c>
      <c r="AV132" s="83">
        <v>0</v>
      </c>
      <c r="AW132" s="34">
        <f t="shared" si="224"/>
        <v>69.818858849540362</v>
      </c>
      <c r="AX132" s="65"/>
      <c r="AY132" s="65"/>
      <c r="AZ132" s="65"/>
      <c r="BA132" s="65"/>
      <c r="BB132" s="65"/>
      <c r="BC132" s="65"/>
    </row>
    <row r="133" spans="1:55" ht="28.5" x14ac:dyDescent="0.25">
      <c r="A133" s="24" t="s">
        <v>336</v>
      </c>
      <c r="B133" s="52" t="s">
        <v>337</v>
      </c>
      <c r="C133" s="26" t="s">
        <v>338</v>
      </c>
      <c r="D133" s="27" t="s">
        <v>80</v>
      </c>
      <c r="E133" s="28">
        <v>207.2595</v>
      </c>
      <c r="F133" s="28"/>
      <c r="G133" s="28"/>
      <c r="H133" s="28"/>
      <c r="I133" s="28"/>
      <c r="J133" s="28"/>
      <c r="K133" s="28"/>
      <c r="L133" s="28">
        <v>120</v>
      </c>
      <c r="M133" s="28">
        <v>60</v>
      </c>
      <c r="N133" s="28"/>
      <c r="O133" s="28"/>
      <c r="P133" s="70">
        <f>'[15]Mem. de cálc.'!H1087</f>
        <v>0</v>
      </c>
      <c r="Q133" s="70"/>
      <c r="R133" s="70"/>
      <c r="S133" s="98"/>
      <c r="T133" s="30">
        <f t="shared" si="149"/>
        <v>180</v>
      </c>
      <c r="U133" s="30">
        <f t="shared" si="150"/>
        <v>180</v>
      </c>
      <c r="V133" s="85">
        <f t="shared" si="204"/>
        <v>27.259500000000003</v>
      </c>
      <c r="W133" s="96">
        <v>27.26</v>
      </c>
      <c r="X133" s="96"/>
      <c r="Y133" s="96">
        <f>W133</f>
        <v>27.26</v>
      </c>
      <c r="Z133" s="85">
        <f t="shared" si="237"/>
        <v>27.26</v>
      </c>
      <c r="AA133" s="85">
        <f t="shared" ref="AA133:AA134" si="238">Z133-W133</f>
        <v>0</v>
      </c>
      <c r="AB133" s="31">
        <v>50.75</v>
      </c>
      <c r="AC133" s="32">
        <f t="shared" si="205"/>
        <v>10518.42</v>
      </c>
      <c r="AD133" s="32">
        <f t="shared" si="206"/>
        <v>0</v>
      </c>
      <c r="AE133" s="32">
        <f t="shared" si="207"/>
        <v>0</v>
      </c>
      <c r="AF133" s="32">
        <f t="shared" si="208"/>
        <v>0</v>
      </c>
      <c r="AG133" s="32">
        <f t="shared" si="209"/>
        <v>0</v>
      </c>
      <c r="AH133" s="32">
        <f t="shared" si="210"/>
        <v>0</v>
      </c>
      <c r="AI133" s="32">
        <f t="shared" si="211"/>
        <v>0</v>
      </c>
      <c r="AJ133" s="32">
        <f t="shared" si="212"/>
        <v>6090</v>
      </c>
      <c r="AK133" s="32">
        <f t="shared" si="213"/>
        <v>3045</v>
      </c>
      <c r="AL133" s="32">
        <f t="shared" si="214"/>
        <v>0</v>
      </c>
      <c r="AM133" s="32">
        <f t="shared" si="215"/>
        <v>0</v>
      </c>
      <c r="AN133" s="33">
        <f t="shared" si="216"/>
        <v>0</v>
      </c>
      <c r="AO133" s="33">
        <f t="shared" si="217"/>
        <v>0</v>
      </c>
      <c r="AP133" s="33">
        <f t="shared" si="218"/>
        <v>0</v>
      </c>
      <c r="AQ133" s="100">
        <f t="shared" si="219"/>
        <v>0</v>
      </c>
      <c r="AR133" s="32">
        <f t="shared" si="220"/>
        <v>9135</v>
      </c>
      <c r="AS133" s="100">
        <f t="shared" si="221"/>
        <v>0</v>
      </c>
      <c r="AT133" s="32">
        <f t="shared" si="222"/>
        <v>9135</v>
      </c>
      <c r="AU133" s="106">
        <f t="shared" si="223"/>
        <v>9135</v>
      </c>
      <c r="AV133" s="83">
        <v>0</v>
      </c>
      <c r="AW133" s="34">
        <f t="shared" si="224"/>
        <v>86.847647514347955</v>
      </c>
      <c r="AX133" s="65"/>
      <c r="AY133" s="65"/>
      <c r="AZ133" s="65"/>
      <c r="BA133" s="65"/>
      <c r="BB133" s="65"/>
      <c r="BC133" s="65"/>
    </row>
    <row r="134" spans="1:55" ht="28.5" x14ac:dyDescent="0.25">
      <c r="A134" s="24" t="s">
        <v>339</v>
      </c>
      <c r="B134" s="52" t="s">
        <v>340</v>
      </c>
      <c r="C134" s="26" t="s">
        <v>341</v>
      </c>
      <c r="D134" s="27" t="s">
        <v>80</v>
      </c>
      <c r="E134" s="28">
        <v>12.652500000000002</v>
      </c>
      <c r="F134" s="28"/>
      <c r="G134" s="28"/>
      <c r="H134" s="28"/>
      <c r="I134" s="28"/>
      <c r="J134" s="28"/>
      <c r="K134" s="28"/>
      <c r="L134" s="28"/>
      <c r="M134" s="28">
        <v>12.65</v>
      </c>
      <c r="N134" s="28"/>
      <c r="O134" s="28"/>
      <c r="P134" s="70"/>
      <c r="Q134" s="70"/>
      <c r="R134" s="70"/>
      <c r="S134" s="98"/>
      <c r="T134" s="30">
        <f t="shared" si="149"/>
        <v>12.65</v>
      </c>
      <c r="U134" s="30">
        <f t="shared" si="150"/>
        <v>12.65</v>
      </c>
      <c r="V134" s="85">
        <f t="shared" si="204"/>
        <v>2.500000000001279E-3</v>
      </c>
      <c r="W134" s="96"/>
      <c r="X134" s="96"/>
      <c r="Y134" s="85">
        <f>V134</f>
        <v>2.500000000001279E-3</v>
      </c>
      <c r="Z134" s="85">
        <f t="shared" si="237"/>
        <v>2.500000000001279E-3</v>
      </c>
      <c r="AA134" s="85">
        <f t="shared" si="238"/>
        <v>2.500000000001279E-3</v>
      </c>
      <c r="AB134" s="31">
        <v>88.04</v>
      </c>
      <c r="AC134" s="32">
        <f t="shared" si="205"/>
        <v>1113.93</v>
      </c>
      <c r="AD134" s="32">
        <f t="shared" si="206"/>
        <v>0</v>
      </c>
      <c r="AE134" s="32">
        <f t="shared" si="207"/>
        <v>0</v>
      </c>
      <c r="AF134" s="32">
        <f t="shared" si="208"/>
        <v>0</v>
      </c>
      <c r="AG134" s="32">
        <f t="shared" si="209"/>
        <v>0</v>
      </c>
      <c r="AH134" s="32">
        <f t="shared" si="210"/>
        <v>0</v>
      </c>
      <c r="AI134" s="32">
        <f t="shared" si="211"/>
        <v>0</v>
      </c>
      <c r="AJ134" s="32">
        <f t="shared" si="212"/>
        <v>0</v>
      </c>
      <c r="AK134" s="32">
        <f t="shared" si="213"/>
        <v>1113.7060000000001</v>
      </c>
      <c r="AL134" s="32">
        <f t="shared" si="214"/>
        <v>0</v>
      </c>
      <c r="AM134" s="32">
        <f t="shared" si="215"/>
        <v>0</v>
      </c>
      <c r="AN134" s="33">
        <f t="shared" si="216"/>
        <v>0</v>
      </c>
      <c r="AO134" s="33">
        <f t="shared" si="217"/>
        <v>0</v>
      </c>
      <c r="AP134" s="33">
        <f t="shared" si="218"/>
        <v>0</v>
      </c>
      <c r="AQ134" s="100">
        <f t="shared" si="219"/>
        <v>0</v>
      </c>
      <c r="AR134" s="32">
        <f t="shared" si="220"/>
        <v>1113.7060000000001</v>
      </c>
      <c r="AS134" s="100">
        <f t="shared" si="221"/>
        <v>0</v>
      </c>
      <c r="AT134" s="32">
        <f t="shared" si="222"/>
        <v>1113.7060000000001</v>
      </c>
      <c r="AU134" s="106">
        <f t="shared" si="223"/>
        <v>1113.7060000000001</v>
      </c>
      <c r="AV134" s="83">
        <v>0</v>
      </c>
      <c r="AW134" s="34">
        <f t="shared" si="224"/>
        <v>99.980241059079219</v>
      </c>
      <c r="AX134" s="65"/>
      <c r="AY134" s="65"/>
      <c r="AZ134" s="65"/>
      <c r="BA134" s="65"/>
      <c r="BB134" s="65"/>
      <c r="BC134" s="65"/>
    </row>
    <row r="135" spans="1:55" ht="28.5" x14ac:dyDescent="0.25">
      <c r="A135" s="24" t="s">
        <v>342</v>
      </c>
      <c r="B135" s="52" t="s">
        <v>343</v>
      </c>
      <c r="C135" s="26" t="s">
        <v>344</v>
      </c>
      <c r="D135" s="27" t="s">
        <v>93</v>
      </c>
      <c r="E135" s="28">
        <v>15</v>
      </c>
      <c r="F135" s="28"/>
      <c r="G135" s="28"/>
      <c r="H135" s="28"/>
      <c r="I135" s="28"/>
      <c r="J135" s="28"/>
      <c r="K135" s="28"/>
      <c r="L135" s="28">
        <v>2</v>
      </c>
      <c r="M135" s="28">
        <v>6</v>
      </c>
      <c r="N135" s="28"/>
      <c r="O135" s="28"/>
      <c r="P135" s="70"/>
      <c r="Q135" s="70"/>
      <c r="R135" s="70"/>
      <c r="S135" s="98"/>
      <c r="T135" s="30">
        <f t="shared" si="149"/>
        <v>8</v>
      </c>
      <c r="U135" s="30">
        <f t="shared" si="150"/>
        <v>8</v>
      </c>
      <c r="V135" s="85">
        <f t="shared" si="204"/>
        <v>7</v>
      </c>
      <c r="W135" s="96">
        <v>7</v>
      </c>
      <c r="X135" s="96"/>
      <c r="Y135" s="96">
        <f>W135</f>
        <v>7</v>
      </c>
      <c r="Z135" s="85">
        <f t="shared" si="237"/>
        <v>7</v>
      </c>
      <c r="AA135" s="85">
        <f t="shared" ref="AA135:AA136" si="239">Z135-W135</f>
        <v>0</v>
      </c>
      <c r="AB135" s="31">
        <v>99.76</v>
      </c>
      <c r="AC135" s="32">
        <f t="shared" si="205"/>
        <v>1496.4</v>
      </c>
      <c r="AD135" s="32">
        <f t="shared" si="206"/>
        <v>0</v>
      </c>
      <c r="AE135" s="32">
        <f t="shared" si="207"/>
        <v>0</v>
      </c>
      <c r="AF135" s="32">
        <f t="shared" si="208"/>
        <v>0</v>
      </c>
      <c r="AG135" s="32">
        <f t="shared" si="209"/>
        <v>0</v>
      </c>
      <c r="AH135" s="32">
        <f t="shared" si="210"/>
        <v>0</v>
      </c>
      <c r="AI135" s="32">
        <f t="shared" si="211"/>
        <v>0</v>
      </c>
      <c r="AJ135" s="32">
        <f t="shared" si="212"/>
        <v>199.52</v>
      </c>
      <c r="AK135" s="32">
        <f t="shared" si="213"/>
        <v>598.56000000000006</v>
      </c>
      <c r="AL135" s="32">
        <f t="shared" si="214"/>
        <v>0</v>
      </c>
      <c r="AM135" s="32">
        <f t="shared" si="215"/>
        <v>0</v>
      </c>
      <c r="AN135" s="33">
        <f t="shared" si="216"/>
        <v>0</v>
      </c>
      <c r="AO135" s="33">
        <f t="shared" si="217"/>
        <v>0</v>
      </c>
      <c r="AP135" s="33">
        <f t="shared" si="218"/>
        <v>0</v>
      </c>
      <c r="AQ135" s="100">
        <f t="shared" si="219"/>
        <v>0</v>
      </c>
      <c r="AR135" s="32">
        <f t="shared" si="220"/>
        <v>798.08</v>
      </c>
      <c r="AS135" s="100">
        <f t="shared" si="221"/>
        <v>0</v>
      </c>
      <c r="AT135" s="32">
        <f t="shared" si="222"/>
        <v>798.08</v>
      </c>
      <c r="AU135" s="106">
        <f t="shared" si="223"/>
        <v>798.08</v>
      </c>
      <c r="AV135" s="83">
        <v>0</v>
      </c>
      <c r="AW135" s="34">
        <f t="shared" si="224"/>
        <v>53.333333333333336</v>
      </c>
      <c r="AX135" s="65"/>
      <c r="AY135" s="65"/>
      <c r="AZ135" s="65"/>
      <c r="BA135" s="65"/>
      <c r="BB135" s="65"/>
      <c r="BC135" s="65"/>
    </row>
    <row r="136" spans="1:55" ht="28.5" x14ac:dyDescent="0.25">
      <c r="A136" s="24" t="s">
        <v>345</v>
      </c>
      <c r="B136" s="52" t="s">
        <v>346</v>
      </c>
      <c r="C136" s="26" t="s">
        <v>347</v>
      </c>
      <c r="D136" s="27" t="s">
        <v>93</v>
      </c>
      <c r="E136" s="28">
        <v>5</v>
      </c>
      <c r="F136" s="28"/>
      <c r="G136" s="28"/>
      <c r="H136" s="28"/>
      <c r="I136" s="28"/>
      <c r="J136" s="28"/>
      <c r="K136" s="28"/>
      <c r="L136" s="28"/>
      <c r="M136" s="28">
        <v>5</v>
      </c>
      <c r="N136" s="28"/>
      <c r="O136" s="28"/>
      <c r="P136" s="70"/>
      <c r="Q136" s="70"/>
      <c r="R136" s="70"/>
      <c r="S136" s="98"/>
      <c r="T136" s="30">
        <f t="shared" si="149"/>
        <v>5</v>
      </c>
      <c r="U136" s="30">
        <f t="shared" si="150"/>
        <v>5</v>
      </c>
      <c r="V136" s="85">
        <f t="shared" si="204"/>
        <v>0</v>
      </c>
      <c r="W136" s="96"/>
      <c r="X136" s="96"/>
      <c r="Y136" s="85">
        <f>V136</f>
        <v>0</v>
      </c>
      <c r="Z136" s="85">
        <f t="shared" si="237"/>
        <v>0</v>
      </c>
      <c r="AA136" s="85">
        <f t="shared" si="239"/>
        <v>0</v>
      </c>
      <c r="AB136" s="31">
        <v>58.73</v>
      </c>
      <c r="AC136" s="32">
        <f t="shared" si="205"/>
        <v>293.64999999999998</v>
      </c>
      <c r="AD136" s="32">
        <f t="shared" si="206"/>
        <v>0</v>
      </c>
      <c r="AE136" s="32">
        <f t="shared" si="207"/>
        <v>0</v>
      </c>
      <c r="AF136" s="32">
        <f t="shared" si="208"/>
        <v>0</v>
      </c>
      <c r="AG136" s="32">
        <f t="shared" si="209"/>
        <v>0</v>
      </c>
      <c r="AH136" s="32">
        <f t="shared" si="210"/>
        <v>0</v>
      </c>
      <c r="AI136" s="32">
        <f t="shared" si="211"/>
        <v>0</v>
      </c>
      <c r="AJ136" s="32">
        <f t="shared" si="212"/>
        <v>0</v>
      </c>
      <c r="AK136" s="32">
        <f t="shared" si="213"/>
        <v>293.64999999999998</v>
      </c>
      <c r="AL136" s="32">
        <f t="shared" si="214"/>
        <v>0</v>
      </c>
      <c r="AM136" s="32">
        <f t="shared" si="215"/>
        <v>0</v>
      </c>
      <c r="AN136" s="33">
        <f t="shared" si="216"/>
        <v>0</v>
      </c>
      <c r="AO136" s="33">
        <f t="shared" si="217"/>
        <v>0</v>
      </c>
      <c r="AP136" s="33">
        <f t="shared" si="218"/>
        <v>0</v>
      </c>
      <c r="AQ136" s="100">
        <f t="shared" si="219"/>
        <v>0</v>
      </c>
      <c r="AR136" s="32">
        <f t="shared" si="220"/>
        <v>293.64999999999998</v>
      </c>
      <c r="AS136" s="100">
        <f t="shared" si="221"/>
        <v>0</v>
      </c>
      <c r="AT136" s="32">
        <f t="shared" si="222"/>
        <v>293.64999999999998</v>
      </c>
      <c r="AU136" s="106">
        <f t="shared" si="223"/>
        <v>293.64999999999998</v>
      </c>
      <c r="AV136" s="83">
        <v>0</v>
      </c>
      <c r="AW136" s="34">
        <f t="shared" si="224"/>
        <v>100</v>
      </c>
      <c r="AX136" s="65"/>
      <c r="AY136" s="65"/>
      <c r="AZ136" s="65"/>
      <c r="BA136" s="65"/>
      <c r="BB136" s="65"/>
      <c r="BC136" s="65"/>
    </row>
    <row r="137" spans="1:55" x14ac:dyDescent="0.25">
      <c r="A137" s="24">
        <v>83645</v>
      </c>
      <c r="B137" s="52" t="s">
        <v>348</v>
      </c>
      <c r="C137" s="26" t="s">
        <v>349</v>
      </c>
      <c r="D137" s="27" t="s">
        <v>93</v>
      </c>
      <c r="E137" s="28">
        <v>1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70"/>
      <c r="Q137" s="70"/>
      <c r="R137" s="70"/>
      <c r="S137" s="98"/>
      <c r="T137" s="30">
        <f t="shared" si="149"/>
        <v>0</v>
      </c>
      <c r="U137" s="30">
        <f t="shared" si="150"/>
        <v>0</v>
      </c>
      <c r="V137" s="85">
        <f t="shared" si="204"/>
        <v>1</v>
      </c>
      <c r="W137" s="96">
        <v>1</v>
      </c>
      <c r="X137" s="96"/>
      <c r="Y137" s="96">
        <f>W137</f>
        <v>1</v>
      </c>
      <c r="Z137" s="85">
        <f t="shared" si="237"/>
        <v>1</v>
      </c>
      <c r="AA137" s="85">
        <f t="shared" ref="AA137:AA138" si="240">Z137-W137</f>
        <v>0</v>
      </c>
      <c r="AB137" s="31">
        <v>1747.87</v>
      </c>
      <c r="AC137" s="32">
        <f t="shared" si="205"/>
        <v>1747.87</v>
      </c>
      <c r="AD137" s="32">
        <f t="shared" si="206"/>
        <v>0</v>
      </c>
      <c r="AE137" s="32">
        <f t="shared" si="207"/>
        <v>0</v>
      </c>
      <c r="AF137" s="32">
        <f t="shared" si="208"/>
        <v>0</v>
      </c>
      <c r="AG137" s="32">
        <f t="shared" si="209"/>
        <v>0</v>
      </c>
      <c r="AH137" s="32">
        <f t="shared" si="210"/>
        <v>0</v>
      </c>
      <c r="AI137" s="32">
        <f t="shared" si="211"/>
        <v>0</v>
      </c>
      <c r="AJ137" s="32">
        <f t="shared" si="212"/>
        <v>0</v>
      </c>
      <c r="AK137" s="32">
        <f t="shared" si="213"/>
        <v>0</v>
      </c>
      <c r="AL137" s="32">
        <f t="shared" si="214"/>
        <v>0</v>
      </c>
      <c r="AM137" s="32">
        <f t="shared" si="215"/>
        <v>0</v>
      </c>
      <c r="AN137" s="33">
        <f t="shared" si="216"/>
        <v>0</v>
      </c>
      <c r="AO137" s="33">
        <f t="shared" si="217"/>
        <v>0</v>
      </c>
      <c r="AP137" s="33">
        <f t="shared" si="218"/>
        <v>0</v>
      </c>
      <c r="AQ137" s="100">
        <f t="shared" si="219"/>
        <v>0</v>
      </c>
      <c r="AR137" s="32">
        <f t="shared" si="220"/>
        <v>0</v>
      </c>
      <c r="AS137" s="100">
        <f t="shared" si="221"/>
        <v>0</v>
      </c>
      <c r="AT137" s="32">
        <f t="shared" si="222"/>
        <v>0</v>
      </c>
      <c r="AU137" s="106">
        <f t="shared" si="223"/>
        <v>0</v>
      </c>
      <c r="AV137" s="83">
        <v>0</v>
      </c>
      <c r="AW137" s="34">
        <f t="shared" si="224"/>
        <v>0</v>
      </c>
      <c r="AX137" s="65"/>
      <c r="AY137" s="65"/>
      <c r="AZ137" s="65"/>
      <c r="BA137" s="65"/>
      <c r="BB137" s="65"/>
      <c r="BC137" s="65"/>
    </row>
    <row r="138" spans="1:55" x14ac:dyDescent="0.25">
      <c r="A138" s="24" t="s">
        <v>203</v>
      </c>
      <c r="B138" s="52" t="s">
        <v>350</v>
      </c>
      <c r="C138" s="26" t="s">
        <v>351</v>
      </c>
      <c r="D138" s="27" t="s">
        <v>93</v>
      </c>
      <c r="E138" s="28">
        <v>1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70">
        <v>1</v>
      </c>
      <c r="Q138" s="70"/>
      <c r="R138" s="70"/>
      <c r="S138" s="98"/>
      <c r="T138" s="30">
        <f t="shared" si="149"/>
        <v>1</v>
      </c>
      <c r="U138" s="30">
        <f t="shared" si="150"/>
        <v>1</v>
      </c>
      <c r="V138" s="85">
        <f t="shared" si="204"/>
        <v>0</v>
      </c>
      <c r="W138" s="96"/>
      <c r="X138" s="96"/>
      <c r="Y138" s="85">
        <f>V138</f>
        <v>0</v>
      </c>
      <c r="Z138" s="85">
        <f t="shared" si="237"/>
        <v>0</v>
      </c>
      <c r="AA138" s="85">
        <f t="shared" si="240"/>
        <v>0</v>
      </c>
      <c r="AB138" s="31">
        <v>55504.55</v>
      </c>
      <c r="AC138" s="32">
        <f t="shared" si="205"/>
        <v>55504.55</v>
      </c>
      <c r="AD138" s="32">
        <f t="shared" si="206"/>
        <v>0</v>
      </c>
      <c r="AE138" s="32">
        <f t="shared" si="207"/>
        <v>0</v>
      </c>
      <c r="AF138" s="32">
        <f t="shared" si="208"/>
        <v>0</v>
      </c>
      <c r="AG138" s="32">
        <f t="shared" si="209"/>
        <v>0</v>
      </c>
      <c r="AH138" s="32">
        <f t="shared" si="210"/>
        <v>0</v>
      </c>
      <c r="AI138" s="32">
        <f t="shared" si="211"/>
        <v>0</v>
      </c>
      <c r="AJ138" s="32">
        <f t="shared" si="212"/>
        <v>0</v>
      </c>
      <c r="AK138" s="32">
        <f t="shared" si="213"/>
        <v>0</v>
      </c>
      <c r="AL138" s="32">
        <f t="shared" si="214"/>
        <v>0</v>
      </c>
      <c r="AM138" s="32">
        <f t="shared" si="215"/>
        <v>0</v>
      </c>
      <c r="AN138" s="33">
        <f t="shared" si="216"/>
        <v>55504.55</v>
      </c>
      <c r="AO138" s="33">
        <f t="shared" si="217"/>
        <v>0</v>
      </c>
      <c r="AP138" s="33">
        <f t="shared" si="218"/>
        <v>0</v>
      </c>
      <c r="AQ138" s="100">
        <f t="shared" si="219"/>
        <v>0</v>
      </c>
      <c r="AR138" s="32">
        <f t="shared" si="220"/>
        <v>55504.55</v>
      </c>
      <c r="AS138" s="100">
        <f t="shared" si="221"/>
        <v>0</v>
      </c>
      <c r="AT138" s="32">
        <f t="shared" si="222"/>
        <v>55504.55</v>
      </c>
      <c r="AU138" s="106">
        <f t="shared" si="223"/>
        <v>55504.55</v>
      </c>
      <c r="AV138" s="83">
        <v>0</v>
      </c>
      <c r="AW138" s="34">
        <f t="shared" si="224"/>
        <v>100</v>
      </c>
      <c r="AX138" s="65"/>
      <c r="AY138" s="65"/>
      <c r="AZ138" s="65"/>
      <c r="BA138" s="65"/>
      <c r="BB138" s="65"/>
      <c r="BC138" s="65"/>
    </row>
    <row r="139" spans="1:55" x14ac:dyDescent="0.25">
      <c r="A139" s="11"/>
      <c r="B139" s="11"/>
      <c r="C139" s="13" t="s">
        <v>352</v>
      </c>
      <c r="D139" s="13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68"/>
      <c r="Q139" s="68"/>
      <c r="R139" s="68"/>
      <c r="S139" s="94"/>
      <c r="T139" s="38">
        <f t="shared" si="149"/>
        <v>0</v>
      </c>
      <c r="U139" s="38">
        <f t="shared" si="150"/>
        <v>0</v>
      </c>
      <c r="V139" s="39"/>
      <c r="W139" s="94"/>
      <c r="X139" s="94"/>
      <c r="Y139" s="39"/>
      <c r="Z139" s="39"/>
      <c r="AA139" s="39"/>
      <c r="AB139" s="39"/>
      <c r="AC139" s="41">
        <f t="shared" ref="AC139" si="241">SUM(AC118:AC138)</f>
        <v>100346.44</v>
      </c>
      <c r="AD139" s="41">
        <f>SUM(AD118:AD138)</f>
        <v>0</v>
      </c>
      <c r="AE139" s="41">
        <f t="shared" ref="AE139:AT139" si="242">SUM(AE118:AE138)</f>
        <v>0</v>
      </c>
      <c r="AF139" s="41">
        <f t="shared" si="242"/>
        <v>0</v>
      </c>
      <c r="AG139" s="41">
        <f t="shared" si="242"/>
        <v>0</v>
      </c>
      <c r="AH139" s="41">
        <f t="shared" si="242"/>
        <v>0</v>
      </c>
      <c r="AI139" s="41">
        <f t="shared" si="242"/>
        <v>0</v>
      </c>
      <c r="AJ139" s="41">
        <f t="shared" si="242"/>
        <v>16172.9148</v>
      </c>
      <c r="AK139" s="41">
        <f t="shared" si="242"/>
        <v>18249.518736377802</v>
      </c>
      <c r="AL139" s="41">
        <f t="shared" si="242"/>
        <v>0</v>
      </c>
      <c r="AM139" s="41">
        <f t="shared" si="242"/>
        <v>0</v>
      </c>
      <c r="AN139" s="41">
        <f t="shared" si="242"/>
        <v>55504.55</v>
      </c>
      <c r="AO139" s="41">
        <f t="shared" si="242"/>
        <v>0</v>
      </c>
      <c r="AP139" s="41">
        <f t="shared" si="242"/>
        <v>0</v>
      </c>
      <c r="AQ139" s="101">
        <f t="shared" si="242"/>
        <v>0</v>
      </c>
      <c r="AR139" s="41">
        <f t="shared" si="242"/>
        <v>89926.983536377811</v>
      </c>
      <c r="AS139" s="101">
        <f t="shared" si="242"/>
        <v>0</v>
      </c>
      <c r="AT139" s="41">
        <f t="shared" si="242"/>
        <v>89926.983536377811</v>
      </c>
      <c r="AU139" s="106">
        <f>SUBTOTAL(9,AU118:AU138)</f>
        <v>89926.983536377811</v>
      </c>
      <c r="AV139" s="83"/>
      <c r="AW139" s="34"/>
      <c r="AX139" s="110">
        <f>AU139+AV139</f>
        <v>89926.983536377811</v>
      </c>
      <c r="AY139" s="110">
        <f>AC139</f>
        <v>100346.44</v>
      </c>
      <c r="AZ139" s="23"/>
      <c r="BA139" s="23"/>
      <c r="BB139" s="23"/>
      <c r="BC139" s="23"/>
    </row>
    <row r="140" spans="1:55" x14ac:dyDescent="0.25">
      <c r="A140" s="58"/>
      <c r="B140" s="59"/>
      <c r="C140" s="66"/>
      <c r="D140" s="60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70"/>
      <c r="Q140" s="70"/>
      <c r="R140" s="70"/>
      <c r="S140" s="98"/>
      <c r="T140" s="30">
        <f t="shared" si="149"/>
        <v>0</v>
      </c>
      <c r="U140" s="30">
        <f t="shared" si="150"/>
        <v>0</v>
      </c>
      <c r="V140" s="85"/>
      <c r="W140" s="96"/>
      <c r="X140" s="96"/>
      <c r="Y140" s="85"/>
      <c r="Z140" s="85"/>
      <c r="AA140" s="85"/>
      <c r="AB140" s="71"/>
      <c r="AC140" s="48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3"/>
      <c r="AO140" s="33"/>
      <c r="AP140" s="33"/>
      <c r="AQ140" s="100"/>
      <c r="AR140" s="32"/>
      <c r="AS140" s="199"/>
      <c r="AT140" s="199"/>
      <c r="AU140" s="106">
        <f t="shared" si="223"/>
        <v>0</v>
      </c>
      <c r="AV140" s="83">
        <f t="shared" si="173"/>
        <v>0</v>
      </c>
      <c r="AW140" s="34"/>
      <c r="AX140" s="65"/>
      <c r="AY140" s="65"/>
      <c r="AZ140" s="65"/>
      <c r="BA140" s="65"/>
      <c r="BB140" s="65"/>
      <c r="BC140" s="65"/>
    </row>
    <row r="141" spans="1:55" x14ac:dyDescent="0.25">
      <c r="A141" s="11"/>
      <c r="B141" s="11" t="s">
        <v>8</v>
      </c>
      <c r="C141" s="73" t="s">
        <v>353</v>
      </c>
      <c r="D141" s="13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68"/>
      <c r="Q141" s="68"/>
      <c r="R141" s="68"/>
      <c r="S141" s="94"/>
      <c r="T141" s="38">
        <f t="shared" ref="T141:T204" si="243">F141+G141+H141+I141+J141+K141+L141+M141+N141+O141+P141+Q141+R141</f>
        <v>0</v>
      </c>
      <c r="U141" s="38">
        <f t="shared" ref="U141:U204" si="244">T141+S141</f>
        <v>0</v>
      </c>
      <c r="V141" s="39"/>
      <c r="W141" s="94"/>
      <c r="X141" s="94"/>
      <c r="Y141" s="39"/>
      <c r="Z141" s="39"/>
      <c r="AA141" s="39"/>
      <c r="AB141" s="39"/>
      <c r="AC141" s="50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0"/>
      <c r="AO141" s="40"/>
      <c r="AP141" s="40"/>
      <c r="AQ141" s="101"/>
      <c r="AR141" s="40"/>
      <c r="AS141" s="202"/>
      <c r="AT141" s="202"/>
      <c r="AU141" s="106">
        <f t="shared" si="223"/>
        <v>0</v>
      </c>
      <c r="AV141" s="83">
        <f t="shared" ref="AV141:AV191" si="245">AU141-AT141</f>
        <v>0</v>
      </c>
      <c r="AW141" s="34"/>
      <c r="AX141" s="23"/>
      <c r="AY141" s="23"/>
      <c r="AZ141" s="23"/>
      <c r="BA141" s="23"/>
      <c r="BB141" s="23"/>
      <c r="BC141" s="23"/>
    </row>
    <row r="142" spans="1:55" x14ac:dyDescent="0.25">
      <c r="A142" s="24" t="s">
        <v>354</v>
      </c>
      <c r="B142" s="52" t="s">
        <v>355</v>
      </c>
      <c r="C142" s="26" t="s">
        <v>356</v>
      </c>
      <c r="D142" s="27" t="s">
        <v>93</v>
      </c>
      <c r="E142" s="28">
        <v>148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>
        <v>50</v>
      </c>
      <c r="P142" s="70"/>
      <c r="Q142" s="70"/>
      <c r="R142" s="70"/>
      <c r="S142" s="98">
        <v>98</v>
      </c>
      <c r="T142" s="30">
        <f t="shared" si="243"/>
        <v>50</v>
      </c>
      <c r="U142" s="30">
        <f t="shared" si="244"/>
        <v>148</v>
      </c>
      <c r="V142" s="85">
        <f t="shared" ref="V142:V186" si="246">E142-U142</f>
        <v>0</v>
      </c>
      <c r="W142" s="277"/>
      <c r="X142" s="277"/>
      <c r="Y142" s="278">
        <f>V142</f>
        <v>0</v>
      </c>
      <c r="Z142" s="278">
        <f t="shared" ref="Z142" si="247">Y142</f>
        <v>0</v>
      </c>
      <c r="AA142" s="278">
        <f>Z142-W142</f>
        <v>0</v>
      </c>
      <c r="AB142" s="31">
        <v>7.33</v>
      </c>
      <c r="AC142" s="32">
        <f t="shared" ref="AC142:AC186" si="248">TRUNC(ROUND(E142*AB142,2),2)</f>
        <v>1084.8399999999999</v>
      </c>
      <c r="AD142" s="32">
        <f t="shared" ref="AD142:AD186" si="249">F142*AB142</f>
        <v>0</v>
      </c>
      <c r="AE142" s="32">
        <f t="shared" ref="AE142:AE186" si="250">G142*AB142</f>
        <v>0</v>
      </c>
      <c r="AF142" s="32">
        <f t="shared" ref="AF142:AF186" si="251">H142*AB142</f>
        <v>0</v>
      </c>
      <c r="AG142" s="32">
        <f t="shared" ref="AG142:AG186" si="252">I142*AB142</f>
        <v>0</v>
      </c>
      <c r="AH142" s="32">
        <f t="shared" ref="AH142:AH186" si="253">J142*AB142</f>
        <v>0</v>
      </c>
      <c r="AI142" s="32">
        <f t="shared" ref="AI142:AI186" si="254">K142*AB142</f>
        <v>0</v>
      </c>
      <c r="AJ142" s="32">
        <f t="shared" ref="AJ142:AJ186" si="255">L142*AB142</f>
        <v>0</v>
      </c>
      <c r="AK142" s="32">
        <f t="shared" ref="AK142:AK186" si="256">M142*AB142</f>
        <v>0</v>
      </c>
      <c r="AL142" s="32">
        <f t="shared" ref="AL142:AL186" si="257">N142*AB142</f>
        <v>0</v>
      </c>
      <c r="AM142" s="32">
        <f t="shared" ref="AM142:AM186" si="258">O142*AB142</f>
        <v>366.5</v>
      </c>
      <c r="AN142" s="33">
        <f t="shared" ref="AN142:AN186" si="259">TRUNC(ROUND(P142*AB142,2),2)</f>
        <v>0</v>
      </c>
      <c r="AO142" s="33">
        <f t="shared" ref="AO142:AO186" si="260">Q142*AB142</f>
        <v>0</v>
      </c>
      <c r="AP142" s="33">
        <f t="shared" ref="AP142:AP186" si="261">R143*AB142</f>
        <v>0</v>
      </c>
      <c r="AQ142" s="100">
        <f t="shared" ref="AQ142:AQ186" si="262">S142*AB142</f>
        <v>718.34</v>
      </c>
      <c r="AR142" s="32">
        <f t="shared" ref="AR142:AR186" si="263">T142*AB142</f>
        <v>366.5</v>
      </c>
      <c r="AS142" s="100">
        <f t="shared" ref="AS142:AS186" si="264">AB142*X142</f>
        <v>0</v>
      </c>
      <c r="AT142" s="32">
        <f t="shared" ref="AT142:AT186" si="265">AR142+AS142</f>
        <v>366.5</v>
      </c>
      <c r="AU142" s="106">
        <f t="shared" si="223"/>
        <v>1084.8400000000001</v>
      </c>
      <c r="AV142" s="83">
        <f t="shared" si="245"/>
        <v>718.34000000000015</v>
      </c>
      <c r="AW142" s="34">
        <f t="shared" ref="AW142:AW186" si="266">(U142*100)/E142</f>
        <v>100</v>
      </c>
      <c r="AX142" s="108">
        <f>AR142+AQ142</f>
        <v>1084.8400000000001</v>
      </c>
      <c r="AY142" s="65"/>
      <c r="AZ142" s="65"/>
      <c r="BA142" s="65"/>
      <c r="BB142" s="65"/>
      <c r="BC142" s="65"/>
    </row>
    <row r="143" spans="1:55" x14ac:dyDescent="0.25">
      <c r="A143" s="24" t="s">
        <v>357</v>
      </c>
      <c r="B143" s="52" t="s">
        <v>358</v>
      </c>
      <c r="C143" s="26" t="s">
        <v>359</v>
      </c>
      <c r="D143" s="27" t="s">
        <v>93</v>
      </c>
      <c r="E143" s="28">
        <v>10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70"/>
      <c r="Q143" s="70"/>
      <c r="R143" s="70"/>
      <c r="S143" s="98">
        <v>10</v>
      </c>
      <c r="T143" s="30">
        <f t="shared" si="243"/>
        <v>0</v>
      </c>
      <c r="U143" s="30">
        <f t="shared" si="244"/>
        <v>10</v>
      </c>
      <c r="V143" s="85">
        <f t="shared" si="246"/>
        <v>0</v>
      </c>
      <c r="W143" s="277"/>
      <c r="X143" s="277"/>
      <c r="Y143" s="278">
        <f>V143</f>
        <v>0</v>
      </c>
      <c r="Z143" s="278">
        <f t="shared" ref="Z143:Z144" si="267">Y143</f>
        <v>0</v>
      </c>
      <c r="AA143" s="278">
        <f>Z143-W143</f>
        <v>0</v>
      </c>
      <c r="AB143" s="31">
        <v>12.58</v>
      </c>
      <c r="AC143" s="32">
        <f t="shared" si="248"/>
        <v>125.8</v>
      </c>
      <c r="AD143" s="32">
        <f t="shared" si="249"/>
        <v>0</v>
      </c>
      <c r="AE143" s="32">
        <f t="shared" si="250"/>
        <v>0</v>
      </c>
      <c r="AF143" s="32">
        <f t="shared" si="251"/>
        <v>0</v>
      </c>
      <c r="AG143" s="32">
        <f t="shared" si="252"/>
        <v>0</v>
      </c>
      <c r="AH143" s="32">
        <f t="shared" si="253"/>
        <v>0</v>
      </c>
      <c r="AI143" s="32">
        <f t="shared" si="254"/>
        <v>0</v>
      </c>
      <c r="AJ143" s="32">
        <f t="shared" si="255"/>
        <v>0</v>
      </c>
      <c r="AK143" s="32">
        <f t="shared" si="256"/>
        <v>0</v>
      </c>
      <c r="AL143" s="32">
        <f t="shared" si="257"/>
        <v>0</v>
      </c>
      <c r="AM143" s="32">
        <f t="shared" si="258"/>
        <v>0</v>
      </c>
      <c r="AN143" s="33">
        <f t="shared" si="259"/>
        <v>0</v>
      </c>
      <c r="AO143" s="33">
        <f t="shared" si="260"/>
        <v>0</v>
      </c>
      <c r="AP143" s="33">
        <f t="shared" si="261"/>
        <v>0</v>
      </c>
      <c r="AQ143" s="100">
        <f t="shared" si="262"/>
        <v>125.8</v>
      </c>
      <c r="AR143" s="32">
        <f t="shared" si="263"/>
        <v>0</v>
      </c>
      <c r="AS143" s="100">
        <f t="shared" si="264"/>
        <v>0</v>
      </c>
      <c r="AT143" s="32">
        <f t="shared" si="265"/>
        <v>0</v>
      </c>
      <c r="AU143" s="106">
        <f t="shared" si="223"/>
        <v>125.8</v>
      </c>
      <c r="AV143" s="83">
        <f t="shared" si="245"/>
        <v>125.8</v>
      </c>
      <c r="AW143" s="34">
        <f t="shared" si="266"/>
        <v>100</v>
      </c>
      <c r="AX143" s="65"/>
      <c r="AY143" s="65"/>
      <c r="AZ143" s="65"/>
      <c r="BA143" s="65"/>
      <c r="BB143" s="65"/>
      <c r="BC143" s="65"/>
    </row>
    <row r="144" spans="1:55" x14ac:dyDescent="0.25">
      <c r="A144" s="24" t="s">
        <v>360</v>
      </c>
      <c r="B144" s="52" t="s">
        <v>361</v>
      </c>
      <c r="C144" s="26" t="s">
        <v>362</v>
      </c>
      <c r="D144" s="27" t="s">
        <v>93</v>
      </c>
      <c r="E144" s="28">
        <v>118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70"/>
      <c r="Q144" s="70"/>
      <c r="R144" s="70"/>
      <c r="S144" s="98"/>
      <c r="T144" s="30">
        <f t="shared" si="243"/>
        <v>0</v>
      </c>
      <c r="U144" s="30">
        <f t="shared" si="244"/>
        <v>0</v>
      </c>
      <c r="V144" s="85">
        <f t="shared" si="246"/>
        <v>118</v>
      </c>
      <c r="W144" s="277"/>
      <c r="X144" s="277"/>
      <c r="Y144" s="278">
        <f t="shared" ref="Y144:Y149" si="268">W144</f>
        <v>0</v>
      </c>
      <c r="Z144" s="278">
        <f t="shared" si="267"/>
        <v>0</v>
      </c>
      <c r="AA144" s="278">
        <f t="shared" ref="AA144:AA150" si="269">E144</f>
        <v>118</v>
      </c>
      <c r="AB144" s="31">
        <v>10.039999999999999</v>
      </c>
      <c r="AC144" s="32">
        <f t="shared" si="248"/>
        <v>1184.72</v>
      </c>
      <c r="AD144" s="32">
        <f t="shared" si="249"/>
        <v>0</v>
      </c>
      <c r="AE144" s="32">
        <f t="shared" si="250"/>
        <v>0</v>
      </c>
      <c r="AF144" s="32">
        <f t="shared" si="251"/>
        <v>0</v>
      </c>
      <c r="AG144" s="32">
        <f t="shared" si="252"/>
        <v>0</v>
      </c>
      <c r="AH144" s="32">
        <f t="shared" si="253"/>
        <v>0</v>
      </c>
      <c r="AI144" s="32">
        <f t="shared" si="254"/>
        <v>0</v>
      </c>
      <c r="AJ144" s="32">
        <f t="shared" si="255"/>
        <v>0</v>
      </c>
      <c r="AK144" s="32">
        <f t="shared" si="256"/>
        <v>0</v>
      </c>
      <c r="AL144" s="32">
        <f t="shared" si="257"/>
        <v>0</v>
      </c>
      <c r="AM144" s="32">
        <f t="shared" si="258"/>
        <v>0</v>
      </c>
      <c r="AN144" s="33">
        <f t="shared" si="259"/>
        <v>0</v>
      </c>
      <c r="AO144" s="33">
        <f t="shared" si="260"/>
        <v>0</v>
      </c>
      <c r="AP144" s="33">
        <f t="shared" si="261"/>
        <v>0</v>
      </c>
      <c r="AQ144" s="100">
        <f t="shared" si="262"/>
        <v>0</v>
      </c>
      <c r="AR144" s="32">
        <f t="shared" si="263"/>
        <v>0</v>
      </c>
      <c r="AS144" s="100">
        <f t="shared" si="264"/>
        <v>0</v>
      </c>
      <c r="AT144" s="32">
        <f t="shared" si="265"/>
        <v>0</v>
      </c>
      <c r="AU144" s="106">
        <f t="shared" si="223"/>
        <v>0</v>
      </c>
      <c r="AV144" s="83">
        <f>AC144</f>
        <v>1184.72</v>
      </c>
      <c r="AW144" s="34">
        <f t="shared" si="266"/>
        <v>0</v>
      </c>
      <c r="AX144" s="65"/>
      <c r="AY144" s="65"/>
      <c r="AZ144" s="65"/>
      <c r="BA144" s="65"/>
      <c r="BB144" s="65"/>
      <c r="BC144" s="65"/>
    </row>
    <row r="145" spans="1:55" x14ac:dyDescent="0.25">
      <c r="A145" s="24" t="s">
        <v>363</v>
      </c>
      <c r="B145" s="52" t="s">
        <v>364</v>
      </c>
      <c r="C145" s="26" t="s">
        <v>365</v>
      </c>
      <c r="D145" s="27" t="s">
        <v>80</v>
      </c>
      <c r="E145" s="28">
        <v>631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70"/>
      <c r="Q145" s="70"/>
      <c r="R145" s="70"/>
      <c r="S145" s="98"/>
      <c r="T145" s="30">
        <f t="shared" si="243"/>
        <v>0</v>
      </c>
      <c r="U145" s="30">
        <f t="shared" si="244"/>
        <v>0</v>
      </c>
      <c r="V145" s="85">
        <f t="shared" si="246"/>
        <v>631</v>
      </c>
      <c r="W145" s="277"/>
      <c r="X145" s="277"/>
      <c r="Y145" s="278">
        <f t="shared" si="268"/>
        <v>0</v>
      </c>
      <c r="Z145" s="278">
        <f t="shared" ref="Z145" si="270">Y145</f>
        <v>0</v>
      </c>
      <c r="AA145" s="278">
        <f t="shared" si="269"/>
        <v>631</v>
      </c>
      <c r="AB145" s="31">
        <v>9.7799999999999994</v>
      </c>
      <c r="AC145" s="32">
        <f t="shared" si="248"/>
        <v>6171.18</v>
      </c>
      <c r="AD145" s="32">
        <f t="shared" si="249"/>
        <v>0</v>
      </c>
      <c r="AE145" s="32">
        <f t="shared" si="250"/>
        <v>0</v>
      </c>
      <c r="AF145" s="32">
        <f t="shared" si="251"/>
        <v>0</v>
      </c>
      <c r="AG145" s="32">
        <f t="shared" si="252"/>
        <v>0</v>
      </c>
      <c r="AH145" s="32">
        <f t="shared" si="253"/>
        <v>0</v>
      </c>
      <c r="AI145" s="32">
        <f t="shared" si="254"/>
        <v>0</v>
      </c>
      <c r="AJ145" s="32">
        <f t="shared" si="255"/>
        <v>0</v>
      </c>
      <c r="AK145" s="32">
        <f t="shared" si="256"/>
        <v>0</v>
      </c>
      <c r="AL145" s="32">
        <f t="shared" si="257"/>
        <v>0</v>
      </c>
      <c r="AM145" s="32">
        <f t="shared" si="258"/>
        <v>0</v>
      </c>
      <c r="AN145" s="33">
        <f t="shared" si="259"/>
        <v>0</v>
      </c>
      <c r="AO145" s="33">
        <f t="shared" si="260"/>
        <v>0</v>
      </c>
      <c r="AP145" s="33">
        <f t="shared" si="261"/>
        <v>0</v>
      </c>
      <c r="AQ145" s="100">
        <f t="shared" si="262"/>
        <v>0</v>
      </c>
      <c r="AR145" s="32">
        <f t="shared" si="263"/>
        <v>0</v>
      </c>
      <c r="AS145" s="100">
        <f t="shared" si="264"/>
        <v>0</v>
      </c>
      <c r="AT145" s="32">
        <f t="shared" si="265"/>
        <v>0</v>
      </c>
      <c r="AU145" s="106">
        <f t="shared" si="223"/>
        <v>0</v>
      </c>
      <c r="AV145" s="83">
        <f t="shared" ref="AV145:AV176" si="271">AC145</f>
        <v>6171.18</v>
      </c>
      <c r="AW145" s="34">
        <f t="shared" si="266"/>
        <v>0</v>
      </c>
      <c r="AX145" s="65"/>
      <c r="AY145" s="65"/>
      <c r="AZ145" s="65"/>
      <c r="BA145" s="65"/>
      <c r="BB145" s="65"/>
      <c r="BC145" s="65"/>
    </row>
    <row r="146" spans="1:55" ht="28.5" x14ac:dyDescent="0.25">
      <c r="A146" s="24" t="s">
        <v>366</v>
      </c>
      <c r="B146" s="52" t="s">
        <v>367</v>
      </c>
      <c r="C146" s="26" t="s">
        <v>368</v>
      </c>
      <c r="D146" s="27" t="s">
        <v>80</v>
      </c>
      <c r="E146" s="28">
        <v>5.2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70"/>
      <c r="Q146" s="70"/>
      <c r="R146" s="70"/>
      <c r="S146" s="98"/>
      <c r="T146" s="30">
        <f t="shared" si="243"/>
        <v>0</v>
      </c>
      <c r="U146" s="30">
        <f t="shared" si="244"/>
        <v>0</v>
      </c>
      <c r="V146" s="85">
        <f t="shared" si="246"/>
        <v>5.2</v>
      </c>
      <c r="W146" s="277"/>
      <c r="X146" s="277"/>
      <c r="Y146" s="278">
        <f t="shared" si="268"/>
        <v>0</v>
      </c>
      <c r="Z146" s="278">
        <f t="shared" ref="Z146" si="272">Y146</f>
        <v>0</v>
      </c>
      <c r="AA146" s="278">
        <f t="shared" si="269"/>
        <v>5.2</v>
      </c>
      <c r="AB146" s="31">
        <v>15.84</v>
      </c>
      <c r="AC146" s="32">
        <f t="shared" si="248"/>
        <v>82.37</v>
      </c>
      <c r="AD146" s="32">
        <f t="shared" si="249"/>
        <v>0</v>
      </c>
      <c r="AE146" s="32">
        <f t="shared" si="250"/>
        <v>0</v>
      </c>
      <c r="AF146" s="32">
        <f t="shared" si="251"/>
        <v>0</v>
      </c>
      <c r="AG146" s="32">
        <f t="shared" si="252"/>
        <v>0</v>
      </c>
      <c r="AH146" s="32">
        <f t="shared" si="253"/>
        <v>0</v>
      </c>
      <c r="AI146" s="32">
        <f t="shared" si="254"/>
        <v>0</v>
      </c>
      <c r="AJ146" s="32">
        <f t="shared" si="255"/>
        <v>0</v>
      </c>
      <c r="AK146" s="32">
        <f t="shared" si="256"/>
        <v>0</v>
      </c>
      <c r="AL146" s="32">
        <f t="shared" si="257"/>
        <v>0</v>
      </c>
      <c r="AM146" s="32">
        <f t="shared" si="258"/>
        <v>0</v>
      </c>
      <c r="AN146" s="33">
        <f t="shared" si="259"/>
        <v>0</v>
      </c>
      <c r="AO146" s="33">
        <f t="shared" si="260"/>
        <v>0</v>
      </c>
      <c r="AP146" s="33">
        <f t="shared" si="261"/>
        <v>0</v>
      </c>
      <c r="AQ146" s="100">
        <f t="shared" si="262"/>
        <v>0</v>
      </c>
      <c r="AR146" s="32">
        <f t="shared" si="263"/>
        <v>0</v>
      </c>
      <c r="AS146" s="100">
        <f t="shared" si="264"/>
        <v>0</v>
      </c>
      <c r="AT146" s="32">
        <f t="shared" si="265"/>
        <v>0</v>
      </c>
      <c r="AU146" s="106">
        <f t="shared" si="223"/>
        <v>0</v>
      </c>
      <c r="AV146" s="83">
        <f t="shared" si="271"/>
        <v>82.37</v>
      </c>
      <c r="AW146" s="34">
        <f t="shared" si="266"/>
        <v>0</v>
      </c>
      <c r="AX146" s="65"/>
      <c r="AY146" s="65"/>
      <c r="AZ146" s="65"/>
      <c r="BA146" s="65"/>
      <c r="BB146" s="65"/>
      <c r="BC146" s="65"/>
    </row>
    <row r="147" spans="1:55" x14ac:dyDescent="0.25">
      <c r="A147" s="24" t="s">
        <v>369</v>
      </c>
      <c r="B147" s="52" t="s">
        <v>370</v>
      </c>
      <c r="C147" s="26" t="s">
        <v>371</v>
      </c>
      <c r="D147" s="27" t="s">
        <v>80</v>
      </c>
      <c r="E147" s="28">
        <v>43.6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70"/>
      <c r="Q147" s="70"/>
      <c r="R147" s="70"/>
      <c r="S147" s="98"/>
      <c r="T147" s="30">
        <f t="shared" si="243"/>
        <v>0</v>
      </c>
      <c r="U147" s="30">
        <f t="shared" si="244"/>
        <v>0</v>
      </c>
      <c r="V147" s="85">
        <f t="shared" si="246"/>
        <v>43.6</v>
      </c>
      <c r="W147" s="277"/>
      <c r="X147" s="277"/>
      <c r="Y147" s="278">
        <f t="shared" si="268"/>
        <v>0</v>
      </c>
      <c r="Z147" s="278">
        <f t="shared" ref="Z147" si="273">Y147</f>
        <v>0</v>
      </c>
      <c r="AA147" s="278">
        <f t="shared" si="269"/>
        <v>43.6</v>
      </c>
      <c r="AB147" s="31">
        <v>22.06</v>
      </c>
      <c r="AC147" s="32">
        <f t="shared" si="248"/>
        <v>961.82</v>
      </c>
      <c r="AD147" s="32">
        <f t="shared" si="249"/>
        <v>0</v>
      </c>
      <c r="AE147" s="32">
        <f t="shared" si="250"/>
        <v>0</v>
      </c>
      <c r="AF147" s="32">
        <f t="shared" si="251"/>
        <v>0</v>
      </c>
      <c r="AG147" s="32">
        <f t="shared" si="252"/>
        <v>0</v>
      </c>
      <c r="AH147" s="32">
        <f t="shared" si="253"/>
        <v>0</v>
      </c>
      <c r="AI147" s="32">
        <f t="shared" si="254"/>
        <v>0</v>
      </c>
      <c r="AJ147" s="32">
        <f t="shared" si="255"/>
        <v>0</v>
      </c>
      <c r="AK147" s="32">
        <f t="shared" si="256"/>
        <v>0</v>
      </c>
      <c r="AL147" s="32">
        <f t="shared" si="257"/>
        <v>0</v>
      </c>
      <c r="AM147" s="32">
        <f t="shared" si="258"/>
        <v>0</v>
      </c>
      <c r="AN147" s="33">
        <f t="shared" si="259"/>
        <v>0</v>
      </c>
      <c r="AO147" s="33">
        <f t="shared" si="260"/>
        <v>0</v>
      </c>
      <c r="AP147" s="33">
        <f t="shared" si="261"/>
        <v>0</v>
      </c>
      <c r="AQ147" s="100">
        <f t="shared" si="262"/>
        <v>0</v>
      </c>
      <c r="AR147" s="32">
        <f t="shared" si="263"/>
        <v>0</v>
      </c>
      <c r="AS147" s="100">
        <f t="shared" si="264"/>
        <v>0</v>
      </c>
      <c r="AT147" s="32">
        <f t="shared" si="265"/>
        <v>0</v>
      </c>
      <c r="AU147" s="106">
        <f t="shared" si="223"/>
        <v>0</v>
      </c>
      <c r="AV147" s="83">
        <f t="shared" si="271"/>
        <v>961.82</v>
      </c>
      <c r="AW147" s="34">
        <f t="shared" si="266"/>
        <v>0</v>
      </c>
      <c r="AX147" s="65"/>
      <c r="AY147" s="65"/>
      <c r="AZ147" s="65"/>
      <c r="BA147" s="65"/>
      <c r="BB147" s="65"/>
      <c r="BC147" s="65"/>
    </row>
    <row r="148" spans="1:55" x14ac:dyDescent="0.25">
      <c r="A148" s="24" t="s">
        <v>372</v>
      </c>
      <c r="B148" s="52" t="s">
        <v>373</v>
      </c>
      <c r="C148" s="26" t="s">
        <v>374</v>
      </c>
      <c r="D148" s="27" t="s">
        <v>80</v>
      </c>
      <c r="E148" s="28">
        <v>32.15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70"/>
      <c r="Q148" s="70"/>
      <c r="R148" s="70"/>
      <c r="S148" s="98"/>
      <c r="T148" s="30">
        <f t="shared" si="243"/>
        <v>0</v>
      </c>
      <c r="U148" s="30">
        <f t="shared" si="244"/>
        <v>0</v>
      </c>
      <c r="V148" s="85">
        <f t="shared" si="246"/>
        <v>32.15</v>
      </c>
      <c r="W148" s="277"/>
      <c r="X148" s="277"/>
      <c r="Y148" s="278">
        <f t="shared" si="268"/>
        <v>0</v>
      </c>
      <c r="Z148" s="278">
        <f t="shared" ref="Z148" si="274">Y148</f>
        <v>0</v>
      </c>
      <c r="AA148" s="278">
        <f t="shared" si="269"/>
        <v>32.15</v>
      </c>
      <c r="AB148" s="31">
        <v>42.54</v>
      </c>
      <c r="AC148" s="32">
        <f t="shared" si="248"/>
        <v>1367.66</v>
      </c>
      <c r="AD148" s="32">
        <f t="shared" si="249"/>
        <v>0</v>
      </c>
      <c r="AE148" s="32">
        <f t="shared" si="250"/>
        <v>0</v>
      </c>
      <c r="AF148" s="32">
        <f t="shared" si="251"/>
        <v>0</v>
      </c>
      <c r="AG148" s="32">
        <f t="shared" si="252"/>
        <v>0</v>
      </c>
      <c r="AH148" s="32">
        <f t="shared" si="253"/>
        <v>0</v>
      </c>
      <c r="AI148" s="32">
        <f t="shared" si="254"/>
        <v>0</v>
      </c>
      <c r="AJ148" s="32">
        <f t="shared" si="255"/>
        <v>0</v>
      </c>
      <c r="AK148" s="32">
        <f t="shared" si="256"/>
        <v>0</v>
      </c>
      <c r="AL148" s="32">
        <f t="shared" si="257"/>
        <v>0</v>
      </c>
      <c r="AM148" s="32">
        <f t="shared" si="258"/>
        <v>0</v>
      </c>
      <c r="AN148" s="33">
        <f t="shared" si="259"/>
        <v>0</v>
      </c>
      <c r="AO148" s="33">
        <f t="shared" si="260"/>
        <v>0</v>
      </c>
      <c r="AP148" s="33">
        <f t="shared" si="261"/>
        <v>0</v>
      </c>
      <c r="AQ148" s="100">
        <f t="shared" si="262"/>
        <v>0</v>
      </c>
      <c r="AR148" s="32">
        <f t="shared" si="263"/>
        <v>0</v>
      </c>
      <c r="AS148" s="100">
        <f t="shared" si="264"/>
        <v>0</v>
      </c>
      <c r="AT148" s="32">
        <f t="shared" si="265"/>
        <v>0</v>
      </c>
      <c r="AU148" s="106">
        <f t="shared" si="223"/>
        <v>0</v>
      </c>
      <c r="AV148" s="83">
        <f t="shared" si="271"/>
        <v>1367.66</v>
      </c>
      <c r="AW148" s="34">
        <f t="shared" si="266"/>
        <v>0</v>
      </c>
      <c r="AX148" s="65"/>
      <c r="AY148" s="65"/>
      <c r="AZ148" s="65"/>
      <c r="BA148" s="65"/>
      <c r="BB148" s="65"/>
      <c r="BC148" s="65"/>
    </row>
    <row r="149" spans="1:55" x14ac:dyDescent="0.25">
      <c r="A149" s="24" t="s">
        <v>375</v>
      </c>
      <c r="B149" s="52" t="s">
        <v>376</v>
      </c>
      <c r="C149" s="26" t="s">
        <v>377</v>
      </c>
      <c r="D149" s="27" t="s">
        <v>80</v>
      </c>
      <c r="E149" s="28">
        <v>97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70"/>
      <c r="Q149" s="70"/>
      <c r="R149" s="70"/>
      <c r="S149" s="98"/>
      <c r="T149" s="30">
        <f t="shared" si="243"/>
        <v>0</v>
      </c>
      <c r="U149" s="30">
        <f t="shared" si="244"/>
        <v>0</v>
      </c>
      <c r="V149" s="85">
        <f t="shared" si="246"/>
        <v>97</v>
      </c>
      <c r="W149" s="277"/>
      <c r="X149" s="277"/>
      <c r="Y149" s="278">
        <f t="shared" si="268"/>
        <v>0</v>
      </c>
      <c r="Z149" s="278">
        <f t="shared" ref="Z149" si="275">Y149</f>
        <v>0</v>
      </c>
      <c r="AA149" s="278">
        <f t="shared" si="269"/>
        <v>97</v>
      </c>
      <c r="AB149" s="31">
        <v>59.27</v>
      </c>
      <c r="AC149" s="32">
        <f t="shared" si="248"/>
        <v>5749.19</v>
      </c>
      <c r="AD149" s="32">
        <f t="shared" si="249"/>
        <v>0</v>
      </c>
      <c r="AE149" s="32">
        <f t="shared" si="250"/>
        <v>0</v>
      </c>
      <c r="AF149" s="32">
        <f t="shared" si="251"/>
        <v>0</v>
      </c>
      <c r="AG149" s="32">
        <f t="shared" si="252"/>
        <v>0</v>
      </c>
      <c r="AH149" s="32">
        <f t="shared" si="253"/>
        <v>0</v>
      </c>
      <c r="AI149" s="32">
        <f t="shared" si="254"/>
        <v>0</v>
      </c>
      <c r="AJ149" s="32">
        <f t="shared" si="255"/>
        <v>0</v>
      </c>
      <c r="AK149" s="32">
        <f t="shared" si="256"/>
        <v>0</v>
      </c>
      <c r="AL149" s="32">
        <f t="shared" si="257"/>
        <v>0</v>
      </c>
      <c r="AM149" s="32">
        <f t="shared" si="258"/>
        <v>0</v>
      </c>
      <c r="AN149" s="33">
        <f t="shared" si="259"/>
        <v>0</v>
      </c>
      <c r="AO149" s="33">
        <f t="shared" si="260"/>
        <v>0</v>
      </c>
      <c r="AP149" s="33">
        <f t="shared" si="261"/>
        <v>0</v>
      </c>
      <c r="AQ149" s="100">
        <f t="shared" si="262"/>
        <v>0</v>
      </c>
      <c r="AR149" s="32">
        <f t="shared" si="263"/>
        <v>0</v>
      </c>
      <c r="AS149" s="100">
        <f t="shared" si="264"/>
        <v>0</v>
      </c>
      <c r="AT149" s="32">
        <f t="shared" si="265"/>
        <v>0</v>
      </c>
      <c r="AU149" s="106">
        <f t="shared" si="223"/>
        <v>0</v>
      </c>
      <c r="AV149" s="83">
        <f t="shared" si="271"/>
        <v>5749.19</v>
      </c>
      <c r="AW149" s="34">
        <f t="shared" si="266"/>
        <v>0</v>
      </c>
      <c r="AX149" s="65"/>
      <c r="AY149" s="65"/>
      <c r="AZ149" s="65"/>
      <c r="BA149" s="65"/>
      <c r="BB149" s="65"/>
      <c r="BC149" s="65"/>
    </row>
    <row r="150" spans="1:55" x14ac:dyDescent="0.25">
      <c r="A150" s="24" t="s">
        <v>378</v>
      </c>
      <c r="B150" s="52" t="s">
        <v>379</v>
      </c>
      <c r="C150" s="26" t="s">
        <v>380</v>
      </c>
      <c r="D150" s="27" t="s">
        <v>80</v>
      </c>
      <c r="E150" s="28">
        <v>4399.57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70"/>
      <c r="Q150" s="70"/>
      <c r="R150" s="70"/>
      <c r="S150" s="98">
        <f>E150/2</f>
        <v>2199.7849999999999</v>
      </c>
      <c r="T150" s="30">
        <f t="shared" si="243"/>
        <v>0</v>
      </c>
      <c r="U150" s="30">
        <f t="shared" si="244"/>
        <v>2199.7849999999999</v>
      </c>
      <c r="V150" s="85">
        <f t="shared" si="246"/>
        <v>2199.7849999999999</v>
      </c>
      <c r="W150" s="277"/>
      <c r="X150" s="277"/>
      <c r="Y150" s="277">
        <f t="shared" ref="Y150" si="276">W150</f>
        <v>0</v>
      </c>
      <c r="Z150" s="278">
        <f>W150+S150</f>
        <v>2199.7849999999999</v>
      </c>
      <c r="AA150" s="278">
        <f t="shared" si="269"/>
        <v>4399.57</v>
      </c>
      <c r="AB150" s="31">
        <v>4.51</v>
      </c>
      <c r="AC150" s="32">
        <f t="shared" si="248"/>
        <v>19842.060000000001</v>
      </c>
      <c r="AD150" s="32">
        <f t="shared" si="249"/>
        <v>0</v>
      </c>
      <c r="AE150" s="32">
        <f t="shared" si="250"/>
        <v>0</v>
      </c>
      <c r="AF150" s="32">
        <f t="shared" si="251"/>
        <v>0</v>
      </c>
      <c r="AG150" s="32">
        <f t="shared" si="252"/>
        <v>0</v>
      </c>
      <c r="AH150" s="32">
        <f t="shared" si="253"/>
        <v>0</v>
      </c>
      <c r="AI150" s="32">
        <f t="shared" si="254"/>
        <v>0</v>
      </c>
      <c r="AJ150" s="32">
        <f t="shared" si="255"/>
        <v>0</v>
      </c>
      <c r="AK150" s="32">
        <f t="shared" si="256"/>
        <v>0</v>
      </c>
      <c r="AL150" s="32">
        <f t="shared" si="257"/>
        <v>0</v>
      </c>
      <c r="AM150" s="32">
        <f t="shared" si="258"/>
        <v>0</v>
      </c>
      <c r="AN150" s="33">
        <f t="shared" si="259"/>
        <v>0</v>
      </c>
      <c r="AO150" s="33">
        <f t="shared" si="260"/>
        <v>0</v>
      </c>
      <c r="AP150" s="33">
        <f t="shared" si="261"/>
        <v>0</v>
      </c>
      <c r="AQ150" s="100">
        <f t="shared" si="262"/>
        <v>9921.0303499999991</v>
      </c>
      <c r="AR150" s="32">
        <f t="shared" si="263"/>
        <v>0</v>
      </c>
      <c r="AS150" s="100">
        <f t="shared" si="264"/>
        <v>0</v>
      </c>
      <c r="AT150" s="32">
        <f t="shared" si="265"/>
        <v>0</v>
      </c>
      <c r="AU150" s="106">
        <f t="shared" si="223"/>
        <v>9921.0303499999991</v>
      </c>
      <c r="AV150" s="83">
        <v>0</v>
      </c>
      <c r="AW150" s="34">
        <f t="shared" si="266"/>
        <v>50</v>
      </c>
      <c r="AX150" s="65"/>
      <c r="AY150" s="65"/>
      <c r="AZ150" s="65"/>
      <c r="BA150" s="65"/>
      <c r="BB150" s="65"/>
      <c r="BC150" s="65"/>
    </row>
    <row r="151" spans="1:55" x14ac:dyDescent="0.25">
      <c r="A151" s="24" t="s">
        <v>381</v>
      </c>
      <c r="B151" s="52" t="s">
        <v>382</v>
      </c>
      <c r="C151" s="26" t="s">
        <v>383</v>
      </c>
      <c r="D151" s="27" t="s">
        <v>80</v>
      </c>
      <c r="E151" s="28">
        <v>207.8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70"/>
      <c r="Q151" s="70"/>
      <c r="R151" s="70"/>
      <c r="S151" s="98"/>
      <c r="T151" s="30">
        <f t="shared" si="243"/>
        <v>0</v>
      </c>
      <c r="U151" s="30">
        <f t="shared" si="244"/>
        <v>0</v>
      </c>
      <c r="V151" s="85">
        <f t="shared" si="246"/>
        <v>207.8</v>
      </c>
      <c r="W151" s="277"/>
      <c r="X151" s="277"/>
      <c r="Y151" s="277">
        <f t="shared" ref="Y151:Y182" si="277">W151</f>
        <v>0</v>
      </c>
      <c r="Z151" s="278">
        <f t="shared" ref="Z151" si="278">Y151</f>
        <v>0</v>
      </c>
      <c r="AA151" s="278">
        <f t="shared" ref="AA151" si="279">Z151-W151</f>
        <v>0</v>
      </c>
      <c r="AB151" s="31">
        <v>6.61</v>
      </c>
      <c r="AC151" s="32">
        <f t="shared" si="248"/>
        <v>1373.56</v>
      </c>
      <c r="AD151" s="32">
        <f t="shared" si="249"/>
        <v>0</v>
      </c>
      <c r="AE151" s="32">
        <f t="shared" si="250"/>
        <v>0</v>
      </c>
      <c r="AF151" s="32">
        <f t="shared" si="251"/>
        <v>0</v>
      </c>
      <c r="AG151" s="32">
        <f t="shared" si="252"/>
        <v>0</v>
      </c>
      <c r="AH151" s="32">
        <f t="shared" si="253"/>
        <v>0</v>
      </c>
      <c r="AI151" s="32">
        <f t="shared" si="254"/>
        <v>0</v>
      </c>
      <c r="AJ151" s="32">
        <f t="shared" si="255"/>
        <v>0</v>
      </c>
      <c r="AK151" s="32">
        <f t="shared" si="256"/>
        <v>0</v>
      </c>
      <c r="AL151" s="32">
        <f t="shared" si="257"/>
        <v>0</v>
      </c>
      <c r="AM151" s="32">
        <f t="shared" si="258"/>
        <v>0</v>
      </c>
      <c r="AN151" s="33">
        <f t="shared" si="259"/>
        <v>0</v>
      </c>
      <c r="AO151" s="33">
        <f t="shared" si="260"/>
        <v>0</v>
      </c>
      <c r="AP151" s="33">
        <f t="shared" si="261"/>
        <v>0</v>
      </c>
      <c r="AQ151" s="100">
        <f t="shared" si="262"/>
        <v>0</v>
      </c>
      <c r="AR151" s="32">
        <f t="shared" si="263"/>
        <v>0</v>
      </c>
      <c r="AS151" s="100">
        <f t="shared" si="264"/>
        <v>0</v>
      </c>
      <c r="AT151" s="32">
        <f t="shared" si="265"/>
        <v>0</v>
      </c>
      <c r="AU151" s="106">
        <f t="shared" si="223"/>
        <v>0</v>
      </c>
      <c r="AV151" s="83">
        <f t="shared" si="271"/>
        <v>1373.56</v>
      </c>
      <c r="AW151" s="34">
        <f t="shared" si="266"/>
        <v>0</v>
      </c>
      <c r="AX151" s="65"/>
      <c r="AY151" s="65"/>
      <c r="AZ151" s="65"/>
      <c r="BA151" s="65"/>
      <c r="BB151" s="65"/>
      <c r="BC151" s="65"/>
    </row>
    <row r="152" spans="1:55" x14ac:dyDescent="0.25">
      <c r="A152" s="24" t="s">
        <v>384</v>
      </c>
      <c r="B152" s="52" t="s">
        <v>385</v>
      </c>
      <c r="C152" s="26" t="s">
        <v>386</v>
      </c>
      <c r="D152" s="27" t="s">
        <v>80</v>
      </c>
      <c r="E152" s="28">
        <v>850.9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70"/>
      <c r="Q152" s="70"/>
      <c r="R152" s="70"/>
      <c r="S152" s="98">
        <f t="shared" ref="S152" si="280">E152/2</f>
        <v>425.45</v>
      </c>
      <c r="T152" s="30">
        <f t="shared" si="243"/>
        <v>0</v>
      </c>
      <c r="U152" s="30">
        <f t="shared" si="244"/>
        <v>425.45</v>
      </c>
      <c r="V152" s="85">
        <f t="shared" si="246"/>
        <v>425.45</v>
      </c>
      <c r="W152" s="277"/>
      <c r="X152" s="277"/>
      <c r="Y152" s="277">
        <f t="shared" si="277"/>
        <v>0</v>
      </c>
      <c r="Z152" s="278">
        <f>W152+V152</f>
        <v>425.45</v>
      </c>
      <c r="AA152" s="278">
        <f t="shared" ref="AA152:AA177" si="281">E152</f>
        <v>850.9</v>
      </c>
      <c r="AB152" s="31">
        <v>6.81</v>
      </c>
      <c r="AC152" s="32">
        <f t="shared" si="248"/>
        <v>5794.63</v>
      </c>
      <c r="AD152" s="32">
        <f t="shared" si="249"/>
        <v>0</v>
      </c>
      <c r="AE152" s="32">
        <f t="shared" si="250"/>
        <v>0</v>
      </c>
      <c r="AF152" s="32">
        <f t="shared" si="251"/>
        <v>0</v>
      </c>
      <c r="AG152" s="32">
        <f t="shared" si="252"/>
        <v>0</v>
      </c>
      <c r="AH152" s="32">
        <f t="shared" si="253"/>
        <v>0</v>
      </c>
      <c r="AI152" s="32">
        <f t="shared" si="254"/>
        <v>0</v>
      </c>
      <c r="AJ152" s="32">
        <f t="shared" si="255"/>
        <v>0</v>
      </c>
      <c r="AK152" s="32">
        <f t="shared" si="256"/>
        <v>0</v>
      </c>
      <c r="AL152" s="32">
        <f t="shared" si="257"/>
        <v>0</v>
      </c>
      <c r="AM152" s="32">
        <f t="shared" si="258"/>
        <v>0</v>
      </c>
      <c r="AN152" s="33">
        <f t="shared" si="259"/>
        <v>0</v>
      </c>
      <c r="AO152" s="33">
        <f t="shared" si="260"/>
        <v>0</v>
      </c>
      <c r="AP152" s="33">
        <f t="shared" si="261"/>
        <v>0</v>
      </c>
      <c r="AQ152" s="100">
        <f t="shared" si="262"/>
        <v>2897.3145</v>
      </c>
      <c r="AR152" s="32">
        <f t="shared" si="263"/>
        <v>0</v>
      </c>
      <c r="AS152" s="100">
        <f t="shared" si="264"/>
        <v>0</v>
      </c>
      <c r="AT152" s="32">
        <f t="shared" si="265"/>
        <v>0</v>
      </c>
      <c r="AU152" s="106">
        <f t="shared" si="223"/>
        <v>2897.3145</v>
      </c>
      <c r="AV152" s="83">
        <f t="shared" si="245"/>
        <v>2897.3145</v>
      </c>
      <c r="AW152" s="34">
        <f t="shared" si="266"/>
        <v>50</v>
      </c>
      <c r="AX152" s="65"/>
      <c r="AY152" s="65"/>
      <c r="AZ152" s="65"/>
      <c r="BA152" s="65"/>
      <c r="BB152" s="65"/>
      <c r="BC152" s="65"/>
    </row>
    <row r="153" spans="1:55" ht="28.5" x14ac:dyDescent="0.25">
      <c r="A153" s="24" t="s">
        <v>387</v>
      </c>
      <c r="B153" s="52" t="s">
        <v>388</v>
      </c>
      <c r="C153" s="26" t="s">
        <v>389</v>
      </c>
      <c r="D153" s="27" t="s">
        <v>93</v>
      </c>
      <c r="E153" s="28">
        <v>82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70"/>
      <c r="Q153" s="70"/>
      <c r="R153" s="70"/>
      <c r="S153" s="98"/>
      <c r="T153" s="30">
        <f t="shared" si="243"/>
        <v>0</v>
      </c>
      <c r="U153" s="30">
        <f t="shared" si="244"/>
        <v>0</v>
      </c>
      <c r="V153" s="85">
        <f t="shared" si="246"/>
        <v>82</v>
      </c>
      <c r="W153" s="277"/>
      <c r="X153" s="277"/>
      <c r="Y153" s="278">
        <f t="shared" si="277"/>
        <v>0</v>
      </c>
      <c r="Z153" s="278">
        <f t="shared" ref="Z153" si="282">Y153</f>
        <v>0</v>
      </c>
      <c r="AA153" s="278">
        <f t="shared" si="281"/>
        <v>82</v>
      </c>
      <c r="AB153" s="31">
        <v>28.1</v>
      </c>
      <c r="AC153" s="32">
        <f t="shared" si="248"/>
        <v>2304.1999999999998</v>
      </c>
      <c r="AD153" s="32">
        <f t="shared" si="249"/>
        <v>0</v>
      </c>
      <c r="AE153" s="32">
        <f t="shared" si="250"/>
        <v>0</v>
      </c>
      <c r="AF153" s="32">
        <f t="shared" si="251"/>
        <v>0</v>
      </c>
      <c r="AG153" s="32">
        <f t="shared" si="252"/>
        <v>0</v>
      </c>
      <c r="AH153" s="32">
        <f t="shared" si="253"/>
        <v>0</v>
      </c>
      <c r="AI153" s="32">
        <f t="shared" si="254"/>
        <v>0</v>
      </c>
      <c r="AJ153" s="32">
        <f t="shared" si="255"/>
        <v>0</v>
      </c>
      <c r="AK153" s="32">
        <f t="shared" si="256"/>
        <v>0</v>
      </c>
      <c r="AL153" s="32">
        <f t="shared" si="257"/>
        <v>0</v>
      </c>
      <c r="AM153" s="32">
        <f t="shared" si="258"/>
        <v>0</v>
      </c>
      <c r="AN153" s="33">
        <f t="shared" si="259"/>
        <v>0</v>
      </c>
      <c r="AO153" s="33">
        <f t="shared" si="260"/>
        <v>0</v>
      </c>
      <c r="AP153" s="33">
        <f t="shared" si="261"/>
        <v>0</v>
      </c>
      <c r="AQ153" s="100">
        <f t="shared" si="262"/>
        <v>0</v>
      </c>
      <c r="AR153" s="32">
        <f t="shared" si="263"/>
        <v>0</v>
      </c>
      <c r="AS153" s="100">
        <f t="shared" si="264"/>
        <v>0</v>
      </c>
      <c r="AT153" s="32">
        <f t="shared" si="265"/>
        <v>0</v>
      </c>
      <c r="AU153" s="106">
        <f t="shared" si="223"/>
        <v>0</v>
      </c>
      <c r="AV153" s="83">
        <f t="shared" si="271"/>
        <v>2304.1999999999998</v>
      </c>
      <c r="AW153" s="34">
        <f t="shared" si="266"/>
        <v>0</v>
      </c>
      <c r="AX153" s="65"/>
      <c r="AY153" s="65"/>
      <c r="AZ153" s="65"/>
      <c r="BA153" s="65"/>
      <c r="BB153" s="65"/>
      <c r="BC153" s="65"/>
    </row>
    <row r="154" spans="1:55" ht="28.5" x14ac:dyDescent="0.25">
      <c r="A154" s="24" t="s">
        <v>390</v>
      </c>
      <c r="B154" s="52" t="s">
        <v>391</v>
      </c>
      <c r="C154" s="26" t="s">
        <v>392</v>
      </c>
      <c r="D154" s="27" t="s">
        <v>93</v>
      </c>
      <c r="E154" s="28">
        <v>13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70"/>
      <c r="Q154" s="70"/>
      <c r="R154" s="70"/>
      <c r="S154" s="98"/>
      <c r="T154" s="30">
        <f t="shared" si="243"/>
        <v>0</v>
      </c>
      <c r="U154" s="30">
        <f t="shared" si="244"/>
        <v>0</v>
      </c>
      <c r="V154" s="85">
        <f t="shared" si="246"/>
        <v>13</v>
      </c>
      <c r="W154" s="277"/>
      <c r="X154" s="277"/>
      <c r="Y154" s="278">
        <f t="shared" si="277"/>
        <v>0</v>
      </c>
      <c r="Z154" s="278">
        <f t="shared" ref="Z154" si="283">Y154</f>
        <v>0</v>
      </c>
      <c r="AA154" s="278">
        <f t="shared" si="281"/>
        <v>13</v>
      </c>
      <c r="AB154" s="31">
        <v>32.36</v>
      </c>
      <c r="AC154" s="32">
        <f t="shared" si="248"/>
        <v>420.68</v>
      </c>
      <c r="AD154" s="32">
        <f t="shared" si="249"/>
        <v>0</v>
      </c>
      <c r="AE154" s="32">
        <f t="shared" si="250"/>
        <v>0</v>
      </c>
      <c r="AF154" s="32">
        <f t="shared" si="251"/>
        <v>0</v>
      </c>
      <c r="AG154" s="32">
        <f t="shared" si="252"/>
        <v>0</v>
      </c>
      <c r="AH154" s="32">
        <f t="shared" si="253"/>
        <v>0</v>
      </c>
      <c r="AI154" s="32">
        <f t="shared" si="254"/>
        <v>0</v>
      </c>
      <c r="AJ154" s="32">
        <f t="shared" si="255"/>
        <v>0</v>
      </c>
      <c r="AK154" s="32">
        <f t="shared" si="256"/>
        <v>0</v>
      </c>
      <c r="AL154" s="32">
        <f t="shared" si="257"/>
        <v>0</v>
      </c>
      <c r="AM154" s="32">
        <f t="shared" si="258"/>
        <v>0</v>
      </c>
      <c r="AN154" s="33">
        <f t="shared" si="259"/>
        <v>0</v>
      </c>
      <c r="AO154" s="33">
        <f t="shared" si="260"/>
        <v>0</v>
      </c>
      <c r="AP154" s="33">
        <f t="shared" si="261"/>
        <v>0</v>
      </c>
      <c r="AQ154" s="100">
        <f t="shared" si="262"/>
        <v>0</v>
      </c>
      <c r="AR154" s="32">
        <f t="shared" si="263"/>
        <v>0</v>
      </c>
      <c r="AS154" s="100">
        <f t="shared" si="264"/>
        <v>0</v>
      </c>
      <c r="AT154" s="32">
        <f t="shared" si="265"/>
        <v>0</v>
      </c>
      <c r="AU154" s="106">
        <f t="shared" si="223"/>
        <v>0</v>
      </c>
      <c r="AV154" s="83">
        <f t="shared" si="271"/>
        <v>420.68</v>
      </c>
      <c r="AW154" s="34">
        <f t="shared" si="266"/>
        <v>0</v>
      </c>
      <c r="AX154" s="65"/>
      <c r="AY154" s="65"/>
      <c r="AZ154" s="65"/>
      <c r="BA154" s="65"/>
      <c r="BB154" s="65"/>
      <c r="BC154" s="65"/>
    </row>
    <row r="155" spans="1:55" x14ac:dyDescent="0.25">
      <c r="A155" s="24" t="s">
        <v>393</v>
      </c>
      <c r="B155" s="52" t="s">
        <v>394</v>
      </c>
      <c r="C155" s="26" t="s">
        <v>395</v>
      </c>
      <c r="D155" s="27" t="s">
        <v>93</v>
      </c>
      <c r="E155" s="28">
        <v>15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70"/>
      <c r="Q155" s="70"/>
      <c r="R155" s="70"/>
      <c r="S155" s="98"/>
      <c r="T155" s="30">
        <f t="shared" si="243"/>
        <v>0</v>
      </c>
      <c r="U155" s="30">
        <f t="shared" si="244"/>
        <v>0</v>
      </c>
      <c r="V155" s="85">
        <f t="shared" si="246"/>
        <v>15</v>
      </c>
      <c r="W155" s="277"/>
      <c r="X155" s="277"/>
      <c r="Y155" s="278">
        <f t="shared" si="277"/>
        <v>0</v>
      </c>
      <c r="Z155" s="278">
        <f t="shared" ref="Z155" si="284">Y155</f>
        <v>0</v>
      </c>
      <c r="AA155" s="278">
        <f t="shared" si="281"/>
        <v>15</v>
      </c>
      <c r="AB155" s="31">
        <v>24.79</v>
      </c>
      <c r="AC155" s="32">
        <f t="shared" si="248"/>
        <v>371.85</v>
      </c>
      <c r="AD155" s="32">
        <f t="shared" si="249"/>
        <v>0</v>
      </c>
      <c r="AE155" s="32">
        <f t="shared" si="250"/>
        <v>0</v>
      </c>
      <c r="AF155" s="32">
        <f t="shared" si="251"/>
        <v>0</v>
      </c>
      <c r="AG155" s="32">
        <f t="shared" si="252"/>
        <v>0</v>
      </c>
      <c r="AH155" s="32">
        <f t="shared" si="253"/>
        <v>0</v>
      </c>
      <c r="AI155" s="32">
        <f t="shared" si="254"/>
        <v>0</v>
      </c>
      <c r="AJ155" s="32">
        <f t="shared" si="255"/>
        <v>0</v>
      </c>
      <c r="AK155" s="32">
        <f t="shared" si="256"/>
        <v>0</v>
      </c>
      <c r="AL155" s="32">
        <f t="shared" si="257"/>
        <v>0</v>
      </c>
      <c r="AM155" s="32">
        <f t="shared" si="258"/>
        <v>0</v>
      </c>
      <c r="AN155" s="33">
        <f t="shared" si="259"/>
        <v>0</v>
      </c>
      <c r="AO155" s="33">
        <f t="shared" si="260"/>
        <v>0</v>
      </c>
      <c r="AP155" s="33">
        <f t="shared" si="261"/>
        <v>0</v>
      </c>
      <c r="AQ155" s="100">
        <f t="shared" si="262"/>
        <v>0</v>
      </c>
      <c r="AR155" s="32">
        <f t="shared" si="263"/>
        <v>0</v>
      </c>
      <c r="AS155" s="100">
        <f t="shared" si="264"/>
        <v>0</v>
      </c>
      <c r="AT155" s="32">
        <f t="shared" si="265"/>
        <v>0</v>
      </c>
      <c r="AU155" s="106">
        <f t="shared" si="223"/>
        <v>0</v>
      </c>
      <c r="AV155" s="83">
        <f t="shared" si="271"/>
        <v>371.85</v>
      </c>
      <c r="AW155" s="34">
        <f t="shared" si="266"/>
        <v>0</v>
      </c>
      <c r="AX155" s="65"/>
      <c r="AY155" s="65"/>
      <c r="AZ155" s="65"/>
      <c r="BA155" s="65"/>
      <c r="BB155" s="65"/>
      <c r="BC155" s="65"/>
    </row>
    <row r="156" spans="1:55" x14ac:dyDescent="0.25">
      <c r="A156" s="24" t="s">
        <v>396</v>
      </c>
      <c r="B156" s="52" t="s">
        <v>397</v>
      </c>
      <c r="C156" s="26" t="s">
        <v>398</v>
      </c>
      <c r="D156" s="27" t="s">
        <v>93</v>
      </c>
      <c r="E156" s="28">
        <v>7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70"/>
      <c r="Q156" s="70"/>
      <c r="R156" s="70"/>
      <c r="S156" s="98"/>
      <c r="T156" s="30">
        <f t="shared" si="243"/>
        <v>0</v>
      </c>
      <c r="U156" s="30">
        <f t="shared" si="244"/>
        <v>0</v>
      </c>
      <c r="V156" s="85">
        <f t="shared" si="246"/>
        <v>7</v>
      </c>
      <c r="W156" s="277"/>
      <c r="X156" s="277"/>
      <c r="Y156" s="278">
        <f t="shared" si="277"/>
        <v>0</v>
      </c>
      <c r="Z156" s="278">
        <f t="shared" ref="Z156" si="285">Y156</f>
        <v>0</v>
      </c>
      <c r="AA156" s="278">
        <f t="shared" si="281"/>
        <v>7</v>
      </c>
      <c r="AB156" s="31">
        <v>28.48</v>
      </c>
      <c r="AC156" s="32">
        <f t="shared" si="248"/>
        <v>199.36</v>
      </c>
      <c r="AD156" s="32">
        <f t="shared" si="249"/>
        <v>0</v>
      </c>
      <c r="AE156" s="32">
        <f t="shared" si="250"/>
        <v>0</v>
      </c>
      <c r="AF156" s="32">
        <f t="shared" si="251"/>
        <v>0</v>
      </c>
      <c r="AG156" s="32">
        <f t="shared" si="252"/>
        <v>0</v>
      </c>
      <c r="AH156" s="32">
        <f t="shared" si="253"/>
        <v>0</v>
      </c>
      <c r="AI156" s="32">
        <f t="shared" si="254"/>
        <v>0</v>
      </c>
      <c r="AJ156" s="32">
        <f t="shared" si="255"/>
        <v>0</v>
      </c>
      <c r="AK156" s="32">
        <f t="shared" si="256"/>
        <v>0</v>
      </c>
      <c r="AL156" s="32">
        <f t="shared" si="257"/>
        <v>0</v>
      </c>
      <c r="AM156" s="32">
        <f t="shared" si="258"/>
        <v>0</v>
      </c>
      <c r="AN156" s="33">
        <f t="shared" si="259"/>
        <v>0</v>
      </c>
      <c r="AO156" s="33">
        <f t="shared" si="260"/>
        <v>0</v>
      </c>
      <c r="AP156" s="33">
        <f t="shared" si="261"/>
        <v>0</v>
      </c>
      <c r="AQ156" s="100">
        <f t="shared" si="262"/>
        <v>0</v>
      </c>
      <c r="AR156" s="32">
        <f t="shared" si="263"/>
        <v>0</v>
      </c>
      <c r="AS156" s="100">
        <f t="shared" si="264"/>
        <v>0</v>
      </c>
      <c r="AT156" s="32">
        <f t="shared" si="265"/>
        <v>0</v>
      </c>
      <c r="AU156" s="106">
        <f t="shared" si="223"/>
        <v>0</v>
      </c>
      <c r="AV156" s="83">
        <f t="shared" si="271"/>
        <v>199.36</v>
      </c>
      <c r="AW156" s="34">
        <f t="shared" si="266"/>
        <v>0</v>
      </c>
      <c r="AX156" s="65"/>
      <c r="AY156" s="65"/>
      <c r="AZ156" s="65"/>
      <c r="BA156" s="65"/>
      <c r="BB156" s="65"/>
      <c r="BC156" s="65"/>
    </row>
    <row r="157" spans="1:55" ht="28.5" x14ac:dyDescent="0.25">
      <c r="A157" s="24" t="s">
        <v>399</v>
      </c>
      <c r="B157" s="52" t="s">
        <v>400</v>
      </c>
      <c r="C157" s="26" t="s">
        <v>401</v>
      </c>
      <c r="D157" s="27" t="s">
        <v>93</v>
      </c>
      <c r="E157" s="28">
        <v>5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70"/>
      <c r="Q157" s="70"/>
      <c r="R157" s="70"/>
      <c r="S157" s="98"/>
      <c r="T157" s="30">
        <f t="shared" si="243"/>
        <v>0</v>
      </c>
      <c r="U157" s="30">
        <f t="shared" si="244"/>
        <v>0</v>
      </c>
      <c r="V157" s="85">
        <f t="shared" si="246"/>
        <v>5</v>
      </c>
      <c r="W157" s="277"/>
      <c r="X157" s="277"/>
      <c r="Y157" s="278">
        <f t="shared" si="277"/>
        <v>0</v>
      </c>
      <c r="Z157" s="278">
        <f t="shared" ref="Z157" si="286">Y157</f>
        <v>0</v>
      </c>
      <c r="AA157" s="278">
        <f t="shared" si="281"/>
        <v>5</v>
      </c>
      <c r="AB157" s="31">
        <v>43.55</v>
      </c>
      <c r="AC157" s="32">
        <f t="shared" si="248"/>
        <v>217.75</v>
      </c>
      <c r="AD157" s="32">
        <f t="shared" si="249"/>
        <v>0</v>
      </c>
      <c r="AE157" s="32">
        <f t="shared" si="250"/>
        <v>0</v>
      </c>
      <c r="AF157" s="32">
        <f t="shared" si="251"/>
        <v>0</v>
      </c>
      <c r="AG157" s="32">
        <f t="shared" si="252"/>
        <v>0</v>
      </c>
      <c r="AH157" s="32">
        <f t="shared" si="253"/>
        <v>0</v>
      </c>
      <c r="AI157" s="32">
        <f t="shared" si="254"/>
        <v>0</v>
      </c>
      <c r="AJ157" s="32">
        <f t="shared" si="255"/>
        <v>0</v>
      </c>
      <c r="AK157" s="32">
        <f t="shared" si="256"/>
        <v>0</v>
      </c>
      <c r="AL157" s="32">
        <f t="shared" si="257"/>
        <v>0</v>
      </c>
      <c r="AM157" s="32">
        <f t="shared" si="258"/>
        <v>0</v>
      </c>
      <c r="AN157" s="33">
        <f t="shared" si="259"/>
        <v>0</v>
      </c>
      <c r="AO157" s="33">
        <f t="shared" si="260"/>
        <v>0</v>
      </c>
      <c r="AP157" s="33">
        <f t="shared" si="261"/>
        <v>0</v>
      </c>
      <c r="AQ157" s="100">
        <f t="shared" si="262"/>
        <v>0</v>
      </c>
      <c r="AR157" s="32">
        <f t="shared" si="263"/>
        <v>0</v>
      </c>
      <c r="AS157" s="100">
        <f t="shared" si="264"/>
        <v>0</v>
      </c>
      <c r="AT157" s="32">
        <f t="shared" si="265"/>
        <v>0</v>
      </c>
      <c r="AU157" s="106">
        <f t="shared" si="223"/>
        <v>0</v>
      </c>
      <c r="AV157" s="83">
        <f t="shared" si="271"/>
        <v>217.75</v>
      </c>
      <c r="AW157" s="34">
        <f t="shared" si="266"/>
        <v>0</v>
      </c>
      <c r="AX157" s="65"/>
      <c r="AY157" s="65"/>
      <c r="AZ157" s="65"/>
      <c r="BA157" s="65"/>
      <c r="BB157" s="65"/>
      <c r="BC157" s="65"/>
    </row>
    <row r="158" spans="1:55" x14ac:dyDescent="0.25">
      <c r="A158" s="24" t="s">
        <v>402</v>
      </c>
      <c r="B158" s="52" t="s">
        <v>403</v>
      </c>
      <c r="C158" s="26" t="s">
        <v>404</v>
      </c>
      <c r="D158" s="27" t="s">
        <v>93</v>
      </c>
      <c r="E158" s="28">
        <v>6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70"/>
      <c r="Q158" s="70"/>
      <c r="R158" s="70"/>
      <c r="S158" s="98"/>
      <c r="T158" s="30">
        <f t="shared" si="243"/>
        <v>0</v>
      </c>
      <c r="U158" s="30">
        <f t="shared" si="244"/>
        <v>0</v>
      </c>
      <c r="V158" s="85">
        <f t="shared" si="246"/>
        <v>6</v>
      </c>
      <c r="W158" s="277"/>
      <c r="X158" s="277"/>
      <c r="Y158" s="278">
        <f t="shared" si="277"/>
        <v>0</v>
      </c>
      <c r="Z158" s="278">
        <f t="shared" ref="Z158" si="287">Y158</f>
        <v>0</v>
      </c>
      <c r="AA158" s="278">
        <f t="shared" si="281"/>
        <v>6</v>
      </c>
      <c r="AB158" s="31">
        <v>41.42</v>
      </c>
      <c r="AC158" s="32">
        <f t="shared" si="248"/>
        <v>248.52</v>
      </c>
      <c r="AD158" s="32">
        <f t="shared" si="249"/>
        <v>0</v>
      </c>
      <c r="AE158" s="32">
        <f t="shared" si="250"/>
        <v>0</v>
      </c>
      <c r="AF158" s="32">
        <f t="shared" si="251"/>
        <v>0</v>
      </c>
      <c r="AG158" s="32">
        <f t="shared" si="252"/>
        <v>0</v>
      </c>
      <c r="AH158" s="32">
        <f t="shared" si="253"/>
        <v>0</v>
      </c>
      <c r="AI158" s="32">
        <f t="shared" si="254"/>
        <v>0</v>
      </c>
      <c r="AJ158" s="32">
        <f t="shared" si="255"/>
        <v>0</v>
      </c>
      <c r="AK158" s="32">
        <f t="shared" si="256"/>
        <v>0</v>
      </c>
      <c r="AL158" s="32">
        <f t="shared" si="257"/>
        <v>0</v>
      </c>
      <c r="AM158" s="32">
        <f t="shared" si="258"/>
        <v>0</v>
      </c>
      <c r="AN158" s="33">
        <f t="shared" si="259"/>
        <v>0</v>
      </c>
      <c r="AO158" s="33">
        <f t="shared" si="260"/>
        <v>0</v>
      </c>
      <c r="AP158" s="33">
        <f t="shared" si="261"/>
        <v>0</v>
      </c>
      <c r="AQ158" s="100">
        <f t="shared" si="262"/>
        <v>0</v>
      </c>
      <c r="AR158" s="32">
        <f t="shared" si="263"/>
        <v>0</v>
      </c>
      <c r="AS158" s="100">
        <f t="shared" si="264"/>
        <v>0</v>
      </c>
      <c r="AT158" s="32">
        <f t="shared" si="265"/>
        <v>0</v>
      </c>
      <c r="AU158" s="106">
        <f t="shared" si="223"/>
        <v>0</v>
      </c>
      <c r="AV158" s="83">
        <f t="shared" si="271"/>
        <v>248.52</v>
      </c>
      <c r="AW158" s="34">
        <f t="shared" si="266"/>
        <v>0</v>
      </c>
      <c r="AX158" s="65"/>
      <c r="AY158" s="65"/>
      <c r="AZ158" s="65"/>
      <c r="BA158" s="65"/>
      <c r="BB158" s="65"/>
      <c r="BC158" s="65"/>
    </row>
    <row r="159" spans="1:55" x14ac:dyDescent="0.25">
      <c r="A159" s="24" t="s">
        <v>405</v>
      </c>
      <c r="B159" s="52" t="s">
        <v>406</v>
      </c>
      <c r="C159" s="26" t="s">
        <v>407</v>
      </c>
      <c r="D159" s="27" t="s">
        <v>93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70"/>
      <c r="Q159" s="70"/>
      <c r="R159" s="70"/>
      <c r="S159" s="98"/>
      <c r="T159" s="30">
        <f t="shared" si="243"/>
        <v>0</v>
      </c>
      <c r="U159" s="30">
        <f t="shared" si="244"/>
        <v>0</v>
      </c>
      <c r="V159" s="85">
        <f t="shared" si="246"/>
        <v>2</v>
      </c>
      <c r="W159" s="277"/>
      <c r="X159" s="277"/>
      <c r="Y159" s="278">
        <f t="shared" si="277"/>
        <v>0</v>
      </c>
      <c r="Z159" s="278">
        <f t="shared" ref="Z159" si="288">Y159</f>
        <v>0</v>
      </c>
      <c r="AA159" s="278">
        <f t="shared" si="281"/>
        <v>2</v>
      </c>
      <c r="AB159" s="31">
        <v>57.91</v>
      </c>
      <c r="AC159" s="32">
        <f t="shared" si="248"/>
        <v>115.82</v>
      </c>
      <c r="AD159" s="32">
        <f t="shared" si="249"/>
        <v>0</v>
      </c>
      <c r="AE159" s="32">
        <f t="shared" si="250"/>
        <v>0</v>
      </c>
      <c r="AF159" s="32">
        <f t="shared" si="251"/>
        <v>0</v>
      </c>
      <c r="AG159" s="32">
        <f t="shared" si="252"/>
        <v>0</v>
      </c>
      <c r="AH159" s="32">
        <f t="shared" si="253"/>
        <v>0</v>
      </c>
      <c r="AI159" s="32">
        <f t="shared" si="254"/>
        <v>0</v>
      </c>
      <c r="AJ159" s="32">
        <f t="shared" si="255"/>
        <v>0</v>
      </c>
      <c r="AK159" s="32">
        <f t="shared" si="256"/>
        <v>0</v>
      </c>
      <c r="AL159" s="32">
        <f t="shared" si="257"/>
        <v>0</v>
      </c>
      <c r="AM159" s="32">
        <f t="shared" si="258"/>
        <v>0</v>
      </c>
      <c r="AN159" s="33">
        <f t="shared" si="259"/>
        <v>0</v>
      </c>
      <c r="AO159" s="33">
        <f t="shared" si="260"/>
        <v>0</v>
      </c>
      <c r="AP159" s="33">
        <f t="shared" si="261"/>
        <v>0</v>
      </c>
      <c r="AQ159" s="100">
        <f t="shared" si="262"/>
        <v>0</v>
      </c>
      <c r="AR159" s="32">
        <f t="shared" si="263"/>
        <v>0</v>
      </c>
      <c r="AS159" s="100">
        <f t="shared" si="264"/>
        <v>0</v>
      </c>
      <c r="AT159" s="32">
        <f t="shared" si="265"/>
        <v>0</v>
      </c>
      <c r="AU159" s="106">
        <f t="shared" si="223"/>
        <v>0</v>
      </c>
      <c r="AV159" s="83">
        <f t="shared" si="271"/>
        <v>115.82</v>
      </c>
      <c r="AW159" s="34">
        <f t="shared" si="266"/>
        <v>0</v>
      </c>
      <c r="AX159" s="65"/>
      <c r="AY159" s="65"/>
      <c r="AZ159" s="65"/>
      <c r="BA159" s="65"/>
      <c r="BB159" s="65"/>
      <c r="BC159" s="65"/>
    </row>
    <row r="160" spans="1:55" ht="28.5" x14ac:dyDescent="0.25">
      <c r="A160" s="24" t="s">
        <v>408</v>
      </c>
      <c r="B160" s="52" t="s">
        <v>409</v>
      </c>
      <c r="C160" s="26" t="s">
        <v>410</v>
      </c>
      <c r="D160" s="27" t="s">
        <v>93</v>
      </c>
      <c r="E160" s="28">
        <v>1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70"/>
      <c r="Q160" s="70"/>
      <c r="R160" s="70"/>
      <c r="S160" s="98"/>
      <c r="T160" s="30">
        <f t="shared" si="243"/>
        <v>0</v>
      </c>
      <c r="U160" s="30">
        <f t="shared" si="244"/>
        <v>0</v>
      </c>
      <c r="V160" s="85">
        <f t="shared" si="246"/>
        <v>1</v>
      </c>
      <c r="W160" s="277"/>
      <c r="X160" s="277"/>
      <c r="Y160" s="278">
        <f t="shared" si="277"/>
        <v>0</v>
      </c>
      <c r="Z160" s="278">
        <f t="shared" ref="Z160" si="289">Y160</f>
        <v>0</v>
      </c>
      <c r="AA160" s="278">
        <f t="shared" si="281"/>
        <v>1</v>
      </c>
      <c r="AB160" s="31">
        <v>36.69</v>
      </c>
      <c r="AC160" s="32">
        <f t="shared" si="248"/>
        <v>36.69</v>
      </c>
      <c r="AD160" s="32">
        <f t="shared" si="249"/>
        <v>0</v>
      </c>
      <c r="AE160" s="32">
        <f t="shared" si="250"/>
        <v>0</v>
      </c>
      <c r="AF160" s="32">
        <f t="shared" si="251"/>
        <v>0</v>
      </c>
      <c r="AG160" s="32">
        <f t="shared" si="252"/>
        <v>0</v>
      </c>
      <c r="AH160" s="32">
        <f t="shared" si="253"/>
        <v>0</v>
      </c>
      <c r="AI160" s="32">
        <f t="shared" si="254"/>
        <v>0</v>
      </c>
      <c r="AJ160" s="32">
        <f t="shared" si="255"/>
        <v>0</v>
      </c>
      <c r="AK160" s="32">
        <f t="shared" si="256"/>
        <v>0</v>
      </c>
      <c r="AL160" s="32">
        <f t="shared" si="257"/>
        <v>0</v>
      </c>
      <c r="AM160" s="32">
        <f t="shared" si="258"/>
        <v>0</v>
      </c>
      <c r="AN160" s="33">
        <f t="shared" si="259"/>
        <v>0</v>
      </c>
      <c r="AO160" s="33">
        <f t="shared" si="260"/>
        <v>0</v>
      </c>
      <c r="AP160" s="33">
        <f t="shared" si="261"/>
        <v>0</v>
      </c>
      <c r="AQ160" s="100">
        <f t="shared" si="262"/>
        <v>0</v>
      </c>
      <c r="AR160" s="32">
        <f t="shared" si="263"/>
        <v>0</v>
      </c>
      <c r="AS160" s="100">
        <f t="shared" si="264"/>
        <v>0</v>
      </c>
      <c r="AT160" s="32">
        <f t="shared" si="265"/>
        <v>0</v>
      </c>
      <c r="AU160" s="106">
        <f t="shared" si="223"/>
        <v>0</v>
      </c>
      <c r="AV160" s="83">
        <f t="shared" si="271"/>
        <v>36.69</v>
      </c>
      <c r="AW160" s="34">
        <f t="shared" si="266"/>
        <v>0</v>
      </c>
      <c r="AX160" s="65"/>
      <c r="AY160" s="65"/>
      <c r="AZ160" s="65"/>
      <c r="BA160" s="65"/>
      <c r="BB160" s="65"/>
      <c r="BC160" s="65"/>
    </row>
    <row r="161" spans="1:55" x14ac:dyDescent="0.25">
      <c r="A161" s="24" t="s">
        <v>411</v>
      </c>
      <c r="B161" s="52" t="s">
        <v>412</v>
      </c>
      <c r="C161" s="26" t="s">
        <v>413</v>
      </c>
      <c r="D161" s="27" t="s">
        <v>93</v>
      </c>
      <c r="E161" s="28">
        <v>5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70"/>
      <c r="Q161" s="70"/>
      <c r="R161" s="70"/>
      <c r="S161" s="98"/>
      <c r="T161" s="30">
        <f t="shared" si="243"/>
        <v>0</v>
      </c>
      <c r="U161" s="30">
        <f t="shared" si="244"/>
        <v>0</v>
      </c>
      <c r="V161" s="85">
        <f t="shared" si="246"/>
        <v>5</v>
      </c>
      <c r="W161" s="277"/>
      <c r="X161" s="277"/>
      <c r="Y161" s="278">
        <f t="shared" si="277"/>
        <v>0</v>
      </c>
      <c r="Z161" s="278">
        <f t="shared" ref="Z161" si="290">Y161</f>
        <v>0</v>
      </c>
      <c r="AA161" s="278">
        <f t="shared" si="281"/>
        <v>5</v>
      </c>
      <c r="AB161" s="31">
        <v>36.61</v>
      </c>
      <c r="AC161" s="32">
        <f t="shared" si="248"/>
        <v>183.05</v>
      </c>
      <c r="AD161" s="32">
        <f t="shared" si="249"/>
        <v>0</v>
      </c>
      <c r="AE161" s="32">
        <f t="shared" si="250"/>
        <v>0</v>
      </c>
      <c r="AF161" s="32">
        <f t="shared" si="251"/>
        <v>0</v>
      </c>
      <c r="AG161" s="32">
        <f t="shared" si="252"/>
        <v>0</v>
      </c>
      <c r="AH161" s="32">
        <f t="shared" si="253"/>
        <v>0</v>
      </c>
      <c r="AI161" s="32">
        <f t="shared" si="254"/>
        <v>0</v>
      </c>
      <c r="AJ161" s="32">
        <f t="shared" si="255"/>
        <v>0</v>
      </c>
      <c r="AK161" s="32">
        <f t="shared" si="256"/>
        <v>0</v>
      </c>
      <c r="AL161" s="32">
        <f t="shared" si="257"/>
        <v>0</v>
      </c>
      <c r="AM161" s="32">
        <f t="shared" si="258"/>
        <v>0</v>
      </c>
      <c r="AN161" s="33">
        <f t="shared" si="259"/>
        <v>0</v>
      </c>
      <c r="AO161" s="33">
        <f t="shared" si="260"/>
        <v>0</v>
      </c>
      <c r="AP161" s="33">
        <f t="shared" si="261"/>
        <v>0</v>
      </c>
      <c r="AQ161" s="100">
        <f t="shared" si="262"/>
        <v>0</v>
      </c>
      <c r="AR161" s="32">
        <f t="shared" si="263"/>
        <v>0</v>
      </c>
      <c r="AS161" s="100">
        <f t="shared" si="264"/>
        <v>0</v>
      </c>
      <c r="AT161" s="32">
        <f t="shared" si="265"/>
        <v>0</v>
      </c>
      <c r="AU161" s="106">
        <f t="shared" si="223"/>
        <v>0</v>
      </c>
      <c r="AV161" s="83">
        <f t="shared" si="271"/>
        <v>183.05</v>
      </c>
      <c r="AW161" s="34">
        <f t="shared" si="266"/>
        <v>0</v>
      </c>
      <c r="AX161" s="65"/>
      <c r="AY161" s="65"/>
      <c r="AZ161" s="65"/>
      <c r="BA161" s="65"/>
      <c r="BB161" s="65"/>
      <c r="BC161" s="65"/>
    </row>
    <row r="162" spans="1:55" ht="42.75" x14ac:dyDescent="0.25">
      <c r="A162" s="24" t="s">
        <v>414</v>
      </c>
      <c r="B162" s="52" t="s">
        <v>415</v>
      </c>
      <c r="C162" s="26" t="s">
        <v>416</v>
      </c>
      <c r="D162" s="27" t="s">
        <v>93</v>
      </c>
      <c r="E162" s="28">
        <v>2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70"/>
      <c r="Q162" s="70"/>
      <c r="R162" s="70"/>
      <c r="S162" s="98"/>
      <c r="T162" s="30">
        <f t="shared" si="243"/>
        <v>0</v>
      </c>
      <c r="U162" s="30">
        <f t="shared" si="244"/>
        <v>0</v>
      </c>
      <c r="V162" s="85">
        <f t="shared" si="246"/>
        <v>2</v>
      </c>
      <c r="W162" s="277"/>
      <c r="X162" s="277"/>
      <c r="Y162" s="278">
        <f t="shared" si="277"/>
        <v>0</v>
      </c>
      <c r="Z162" s="278">
        <f t="shared" ref="Z162" si="291">Y162</f>
        <v>0</v>
      </c>
      <c r="AA162" s="278">
        <f t="shared" si="281"/>
        <v>2</v>
      </c>
      <c r="AB162" s="31">
        <v>1318.14</v>
      </c>
      <c r="AC162" s="32">
        <f t="shared" si="248"/>
        <v>2636.28</v>
      </c>
      <c r="AD162" s="32">
        <f t="shared" si="249"/>
        <v>0</v>
      </c>
      <c r="AE162" s="32">
        <f t="shared" si="250"/>
        <v>0</v>
      </c>
      <c r="AF162" s="32">
        <f t="shared" si="251"/>
        <v>0</v>
      </c>
      <c r="AG162" s="32">
        <f t="shared" si="252"/>
        <v>0</v>
      </c>
      <c r="AH162" s="32">
        <f t="shared" si="253"/>
        <v>0</v>
      </c>
      <c r="AI162" s="32">
        <f t="shared" si="254"/>
        <v>0</v>
      </c>
      <c r="AJ162" s="32">
        <f t="shared" si="255"/>
        <v>0</v>
      </c>
      <c r="AK162" s="32">
        <f t="shared" si="256"/>
        <v>0</v>
      </c>
      <c r="AL162" s="32">
        <f t="shared" si="257"/>
        <v>0</v>
      </c>
      <c r="AM162" s="32">
        <f t="shared" si="258"/>
        <v>0</v>
      </c>
      <c r="AN162" s="33">
        <f t="shared" si="259"/>
        <v>0</v>
      </c>
      <c r="AO162" s="33">
        <f t="shared" si="260"/>
        <v>0</v>
      </c>
      <c r="AP162" s="33">
        <f t="shared" si="261"/>
        <v>0</v>
      </c>
      <c r="AQ162" s="100">
        <f t="shared" si="262"/>
        <v>0</v>
      </c>
      <c r="AR162" s="32">
        <f t="shared" si="263"/>
        <v>0</v>
      </c>
      <c r="AS162" s="100">
        <f t="shared" si="264"/>
        <v>0</v>
      </c>
      <c r="AT162" s="32">
        <f t="shared" si="265"/>
        <v>0</v>
      </c>
      <c r="AU162" s="106">
        <f t="shared" si="223"/>
        <v>0</v>
      </c>
      <c r="AV162" s="83">
        <f t="shared" si="271"/>
        <v>2636.28</v>
      </c>
      <c r="AW162" s="34">
        <f t="shared" si="266"/>
        <v>0</v>
      </c>
      <c r="AX162" s="65"/>
      <c r="AY162" s="65"/>
      <c r="AZ162" s="65"/>
      <c r="BA162" s="65"/>
      <c r="BB162" s="65"/>
      <c r="BC162" s="65"/>
    </row>
    <row r="163" spans="1:55" ht="28.5" x14ac:dyDescent="0.25">
      <c r="A163" s="24" t="s">
        <v>417</v>
      </c>
      <c r="B163" s="52" t="s">
        <v>418</v>
      </c>
      <c r="C163" s="26" t="s">
        <v>419</v>
      </c>
      <c r="D163" s="27" t="s">
        <v>93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70"/>
      <c r="Q163" s="70"/>
      <c r="R163" s="70"/>
      <c r="S163" s="98"/>
      <c r="T163" s="30">
        <f t="shared" si="243"/>
        <v>0</v>
      </c>
      <c r="U163" s="30">
        <f t="shared" si="244"/>
        <v>0</v>
      </c>
      <c r="V163" s="85">
        <f t="shared" si="246"/>
        <v>2</v>
      </c>
      <c r="W163" s="277"/>
      <c r="X163" s="277"/>
      <c r="Y163" s="278">
        <f t="shared" si="277"/>
        <v>0</v>
      </c>
      <c r="Z163" s="278">
        <f t="shared" ref="Z163" si="292">Y163</f>
        <v>0</v>
      </c>
      <c r="AA163" s="278">
        <f t="shared" si="281"/>
        <v>2</v>
      </c>
      <c r="AB163" s="31">
        <v>162.56</v>
      </c>
      <c r="AC163" s="32">
        <f t="shared" si="248"/>
        <v>325.12</v>
      </c>
      <c r="AD163" s="32">
        <f t="shared" si="249"/>
        <v>0</v>
      </c>
      <c r="AE163" s="32">
        <f t="shared" si="250"/>
        <v>0</v>
      </c>
      <c r="AF163" s="32">
        <f t="shared" si="251"/>
        <v>0</v>
      </c>
      <c r="AG163" s="32">
        <f t="shared" si="252"/>
        <v>0</v>
      </c>
      <c r="AH163" s="32">
        <f t="shared" si="253"/>
        <v>0</v>
      </c>
      <c r="AI163" s="32">
        <f t="shared" si="254"/>
        <v>0</v>
      </c>
      <c r="AJ163" s="32">
        <f t="shared" si="255"/>
        <v>0</v>
      </c>
      <c r="AK163" s="32">
        <f t="shared" si="256"/>
        <v>0</v>
      </c>
      <c r="AL163" s="32">
        <f t="shared" si="257"/>
        <v>0</v>
      </c>
      <c r="AM163" s="32">
        <f t="shared" si="258"/>
        <v>0</v>
      </c>
      <c r="AN163" s="33">
        <f t="shared" si="259"/>
        <v>0</v>
      </c>
      <c r="AO163" s="33">
        <f t="shared" si="260"/>
        <v>0</v>
      </c>
      <c r="AP163" s="33">
        <f t="shared" si="261"/>
        <v>0</v>
      </c>
      <c r="AQ163" s="100">
        <f t="shared" si="262"/>
        <v>0</v>
      </c>
      <c r="AR163" s="32">
        <f t="shared" si="263"/>
        <v>0</v>
      </c>
      <c r="AS163" s="100">
        <f t="shared" si="264"/>
        <v>0</v>
      </c>
      <c r="AT163" s="32">
        <f t="shared" si="265"/>
        <v>0</v>
      </c>
      <c r="AU163" s="106">
        <f t="shared" si="223"/>
        <v>0</v>
      </c>
      <c r="AV163" s="83">
        <f t="shared" si="271"/>
        <v>325.12</v>
      </c>
      <c r="AW163" s="34">
        <f t="shared" si="266"/>
        <v>0</v>
      </c>
      <c r="AX163" s="65"/>
      <c r="AY163" s="65"/>
      <c r="AZ163" s="65"/>
      <c r="BA163" s="65"/>
      <c r="BB163" s="65"/>
      <c r="BC163" s="65"/>
    </row>
    <row r="164" spans="1:55" ht="28.5" x14ac:dyDescent="0.25">
      <c r="A164" s="24" t="s">
        <v>420</v>
      </c>
      <c r="B164" s="52" t="s">
        <v>421</v>
      </c>
      <c r="C164" s="26" t="s">
        <v>422</v>
      </c>
      <c r="D164" s="27" t="s">
        <v>93</v>
      </c>
      <c r="E164" s="28">
        <v>2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70"/>
      <c r="Q164" s="70"/>
      <c r="R164" s="70"/>
      <c r="S164" s="98"/>
      <c r="T164" s="30">
        <f t="shared" si="243"/>
        <v>0</v>
      </c>
      <c r="U164" s="30">
        <f t="shared" si="244"/>
        <v>0</v>
      </c>
      <c r="V164" s="85">
        <f t="shared" si="246"/>
        <v>2</v>
      </c>
      <c r="W164" s="277"/>
      <c r="X164" s="277"/>
      <c r="Y164" s="278">
        <f t="shared" si="277"/>
        <v>0</v>
      </c>
      <c r="Z164" s="278">
        <f t="shared" ref="Z164" si="293">Y164</f>
        <v>0</v>
      </c>
      <c r="AA164" s="278">
        <f t="shared" si="281"/>
        <v>2</v>
      </c>
      <c r="AB164" s="31">
        <v>374.39</v>
      </c>
      <c r="AC164" s="32">
        <f t="shared" si="248"/>
        <v>748.78</v>
      </c>
      <c r="AD164" s="32">
        <f t="shared" si="249"/>
        <v>0</v>
      </c>
      <c r="AE164" s="32">
        <f t="shared" si="250"/>
        <v>0</v>
      </c>
      <c r="AF164" s="32">
        <f t="shared" si="251"/>
        <v>0</v>
      </c>
      <c r="AG164" s="32">
        <f t="shared" si="252"/>
        <v>0</v>
      </c>
      <c r="AH164" s="32">
        <f t="shared" si="253"/>
        <v>0</v>
      </c>
      <c r="AI164" s="32">
        <f t="shared" si="254"/>
        <v>0</v>
      </c>
      <c r="AJ164" s="32">
        <f t="shared" si="255"/>
        <v>0</v>
      </c>
      <c r="AK164" s="32">
        <f t="shared" si="256"/>
        <v>0</v>
      </c>
      <c r="AL164" s="32">
        <f t="shared" si="257"/>
        <v>0</v>
      </c>
      <c r="AM164" s="32">
        <f t="shared" si="258"/>
        <v>0</v>
      </c>
      <c r="AN164" s="33">
        <f t="shared" si="259"/>
        <v>0</v>
      </c>
      <c r="AO164" s="33">
        <f t="shared" si="260"/>
        <v>0</v>
      </c>
      <c r="AP164" s="33">
        <f t="shared" si="261"/>
        <v>0</v>
      </c>
      <c r="AQ164" s="100">
        <f t="shared" si="262"/>
        <v>0</v>
      </c>
      <c r="AR164" s="32">
        <f t="shared" si="263"/>
        <v>0</v>
      </c>
      <c r="AS164" s="100">
        <f t="shared" si="264"/>
        <v>0</v>
      </c>
      <c r="AT164" s="32">
        <f t="shared" si="265"/>
        <v>0</v>
      </c>
      <c r="AU164" s="106">
        <f t="shared" si="223"/>
        <v>0</v>
      </c>
      <c r="AV164" s="83">
        <f t="shared" si="271"/>
        <v>748.78</v>
      </c>
      <c r="AW164" s="34">
        <f t="shared" si="266"/>
        <v>0</v>
      </c>
      <c r="AX164" s="65"/>
      <c r="AY164" s="65"/>
      <c r="AZ164" s="65"/>
      <c r="BA164" s="65"/>
      <c r="BB164" s="65"/>
      <c r="BC164" s="65"/>
    </row>
    <row r="165" spans="1:55" ht="28.5" x14ac:dyDescent="0.25">
      <c r="A165" s="24" t="s">
        <v>423</v>
      </c>
      <c r="B165" s="52" t="s">
        <v>424</v>
      </c>
      <c r="C165" s="26" t="s">
        <v>425</v>
      </c>
      <c r="D165" s="27" t="s">
        <v>93</v>
      </c>
      <c r="E165" s="28">
        <v>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70"/>
      <c r="Q165" s="70"/>
      <c r="R165" s="70"/>
      <c r="S165" s="98"/>
      <c r="T165" s="30">
        <f t="shared" si="243"/>
        <v>0</v>
      </c>
      <c r="U165" s="30">
        <f t="shared" si="244"/>
        <v>0</v>
      </c>
      <c r="V165" s="85">
        <f t="shared" si="246"/>
        <v>8</v>
      </c>
      <c r="W165" s="277"/>
      <c r="X165" s="277"/>
      <c r="Y165" s="278">
        <f t="shared" si="277"/>
        <v>0</v>
      </c>
      <c r="Z165" s="278">
        <f t="shared" ref="Z165" si="294">Y165</f>
        <v>0</v>
      </c>
      <c r="AA165" s="278">
        <f t="shared" si="281"/>
        <v>8</v>
      </c>
      <c r="AB165" s="31">
        <v>19.440000000000001</v>
      </c>
      <c r="AC165" s="32">
        <f t="shared" si="248"/>
        <v>155.52000000000001</v>
      </c>
      <c r="AD165" s="32">
        <f t="shared" si="249"/>
        <v>0</v>
      </c>
      <c r="AE165" s="32">
        <f t="shared" si="250"/>
        <v>0</v>
      </c>
      <c r="AF165" s="32">
        <f t="shared" si="251"/>
        <v>0</v>
      </c>
      <c r="AG165" s="32">
        <f t="shared" si="252"/>
        <v>0</v>
      </c>
      <c r="AH165" s="32">
        <f t="shared" si="253"/>
        <v>0</v>
      </c>
      <c r="AI165" s="32">
        <f t="shared" si="254"/>
        <v>0</v>
      </c>
      <c r="AJ165" s="32">
        <f t="shared" si="255"/>
        <v>0</v>
      </c>
      <c r="AK165" s="32">
        <f t="shared" si="256"/>
        <v>0</v>
      </c>
      <c r="AL165" s="32">
        <f t="shared" si="257"/>
        <v>0</v>
      </c>
      <c r="AM165" s="32">
        <f t="shared" si="258"/>
        <v>0</v>
      </c>
      <c r="AN165" s="33">
        <f t="shared" si="259"/>
        <v>0</v>
      </c>
      <c r="AO165" s="33">
        <f t="shared" si="260"/>
        <v>0</v>
      </c>
      <c r="AP165" s="33">
        <f t="shared" si="261"/>
        <v>0</v>
      </c>
      <c r="AQ165" s="100">
        <f t="shared" si="262"/>
        <v>0</v>
      </c>
      <c r="AR165" s="32">
        <f t="shared" si="263"/>
        <v>0</v>
      </c>
      <c r="AS165" s="100">
        <f t="shared" si="264"/>
        <v>0</v>
      </c>
      <c r="AT165" s="32">
        <f t="shared" si="265"/>
        <v>0</v>
      </c>
      <c r="AU165" s="106">
        <f t="shared" si="223"/>
        <v>0</v>
      </c>
      <c r="AV165" s="83">
        <f t="shared" si="271"/>
        <v>155.52000000000001</v>
      </c>
      <c r="AW165" s="34">
        <f t="shared" si="266"/>
        <v>0</v>
      </c>
      <c r="AX165" s="65"/>
      <c r="AY165" s="65"/>
      <c r="AZ165" s="65"/>
      <c r="BA165" s="65"/>
      <c r="BB165" s="65"/>
      <c r="BC165" s="65"/>
    </row>
    <row r="166" spans="1:55" ht="28.5" x14ac:dyDescent="0.25">
      <c r="A166" s="24" t="s">
        <v>426</v>
      </c>
      <c r="B166" s="52" t="s">
        <v>427</v>
      </c>
      <c r="C166" s="26" t="s">
        <v>428</v>
      </c>
      <c r="D166" s="27" t="s">
        <v>93</v>
      </c>
      <c r="E166" s="28">
        <v>8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70"/>
      <c r="Q166" s="70"/>
      <c r="R166" s="70"/>
      <c r="S166" s="98"/>
      <c r="T166" s="30">
        <f t="shared" si="243"/>
        <v>0</v>
      </c>
      <c r="U166" s="30">
        <f t="shared" si="244"/>
        <v>0</v>
      </c>
      <c r="V166" s="85">
        <f t="shared" si="246"/>
        <v>8</v>
      </c>
      <c r="W166" s="277"/>
      <c r="X166" s="277"/>
      <c r="Y166" s="278">
        <f t="shared" si="277"/>
        <v>0</v>
      </c>
      <c r="Z166" s="278">
        <f t="shared" ref="Z166" si="295">Y166</f>
        <v>0</v>
      </c>
      <c r="AA166" s="278">
        <f t="shared" si="281"/>
        <v>8</v>
      </c>
      <c r="AB166" s="31">
        <v>19.440000000000001</v>
      </c>
      <c r="AC166" s="32">
        <f t="shared" si="248"/>
        <v>155.52000000000001</v>
      </c>
      <c r="AD166" s="32">
        <f t="shared" si="249"/>
        <v>0</v>
      </c>
      <c r="AE166" s="32">
        <f t="shared" si="250"/>
        <v>0</v>
      </c>
      <c r="AF166" s="32">
        <f t="shared" si="251"/>
        <v>0</v>
      </c>
      <c r="AG166" s="32">
        <f t="shared" si="252"/>
        <v>0</v>
      </c>
      <c r="AH166" s="32">
        <f t="shared" si="253"/>
        <v>0</v>
      </c>
      <c r="AI166" s="32">
        <f t="shared" si="254"/>
        <v>0</v>
      </c>
      <c r="AJ166" s="32">
        <f t="shared" si="255"/>
        <v>0</v>
      </c>
      <c r="AK166" s="32">
        <f t="shared" si="256"/>
        <v>0</v>
      </c>
      <c r="AL166" s="32">
        <f t="shared" si="257"/>
        <v>0</v>
      </c>
      <c r="AM166" s="32">
        <f t="shared" si="258"/>
        <v>0</v>
      </c>
      <c r="AN166" s="33">
        <f t="shared" si="259"/>
        <v>0</v>
      </c>
      <c r="AO166" s="33">
        <f t="shared" si="260"/>
        <v>0</v>
      </c>
      <c r="AP166" s="33">
        <f t="shared" si="261"/>
        <v>0</v>
      </c>
      <c r="AQ166" s="100">
        <f t="shared" si="262"/>
        <v>0</v>
      </c>
      <c r="AR166" s="32">
        <f t="shared" si="263"/>
        <v>0</v>
      </c>
      <c r="AS166" s="100">
        <f t="shared" si="264"/>
        <v>0</v>
      </c>
      <c r="AT166" s="32">
        <f t="shared" si="265"/>
        <v>0</v>
      </c>
      <c r="AU166" s="106">
        <f t="shared" si="223"/>
        <v>0</v>
      </c>
      <c r="AV166" s="83">
        <f t="shared" si="271"/>
        <v>155.52000000000001</v>
      </c>
      <c r="AW166" s="34">
        <f t="shared" si="266"/>
        <v>0</v>
      </c>
      <c r="AX166" s="65"/>
      <c r="AY166" s="65"/>
      <c r="AZ166" s="65"/>
      <c r="BA166" s="65"/>
      <c r="BB166" s="65"/>
      <c r="BC166" s="65"/>
    </row>
    <row r="167" spans="1:55" ht="28.5" x14ac:dyDescent="0.25">
      <c r="A167" s="24" t="s">
        <v>429</v>
      </c>
      <c r="B167" s="52" t="s">
        <v>430</v>
      </c>
      <c r="C167" s="26" t="s">
        <v>431</v>
      </c>
      <c r="D167" s="27" t="s">
        <v>93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70"/>
      <c r="Q167" s="70"/>
      <c r="R167" s="70"/>
      <c r="S167" s="98"/>
      <c r="T167" s="30">
        <f t="shared" si="243"/>
        <v>0</v>
      </c>
      <c r="U167" s="30">
        <f t="shared" si="244"/>
        <v>0</v>
      </c>
      <c r="V167" s="85">
        <f t="shared" si="246"/>
        <v>2</v>
      </c>
      <c r="W167" s="277"/>
      <c r="X167" s="277"/>
      <c r="Y167" s="278">
        <f t="shared" si="277"/>
        <v>0</v>
      </c>
      <c r="Z167" s="278">
        <f t="shared" ref="Z167" si="296">Y167</f>
        <v>0</v>
      </c>
      <c r="AA167" s="278">
        <f t="shared" si="281"/>
        <v>2</v>
      </c>
      <c r="AB167" s="31">
        <v>19.440000000000001</v>
      </c>
      <c r="AC167" s="32">
        <f t="shared" si="248"/>
        <v>38.880000000000003</v>
      </c>
      <c r="AD167" s="32">
        <f t="shared" si="249"/>
        <v>0</v>
      </c>
      <c r="AE167" s="32">
        <f t="shared" si="250"/>
        <v>0</v>
      </c>
      <c r="AF167" s="32">
        <f t="shared" si="251"/>
        <v>0</v>
      </c>
      <c r="AG167" s="32">
        <f t="shared" si="252"/>
        <v>0</v>
      </c>
      <c r="AH167" s="32">
        <f t="shared" si="253"/>
        <v>0</v>
      </c>
      <c r="AI167" s="32">
        <f t="shared" si="254"/>
        <v>0</v>
      </c>
      <c r="AJ167" s="32">
        <f t="shared" si="255"/>
        <v>0</v>
      </c>
      <c r="AK167" s="32">
        <f t="shared" si="256"/>
        <v>0</v>
      </c>
      <c r="AL167" s="32">
        <f t="shared" si="257"/>
        <v>0</v>
      </c>
      <c r="AM167" s="32">
        <f t="shared" si="258"/>
        <v>0</v>
      </c>
      <c r="AN167" s="33">
        <f t="shared" si="259"/>
        <v>0</v>
      </c>
      <c r="AO167" s="33">
        <f t="shared" si="260"/>
        <v>0</v>
      </c>
      <c r="AP167" s="33">
        <f t="shared" si="261"/>
        <v>0</v>
      </c>
      <c r="AQ167" s="100">
        <f t="shared" si="262"/>
        <v>0</v>
      </c>
      <c r="AR167" s="32">
        <f t="shared" si="263"/>
        <v>0</v>
      </c>
      <c r="AS167" s="100">
        <f t="shared" si="264"/>
        <v>0</v>
      </c>
      <c r="AT167" s="32">
        <f t="shared" si="265"/>
        <v>0</v>
      </c>
      <c r="AU167" s="106">
        <f t="shared" si="223"/>
        <v>0</v>
      </c>
      <c r="AV167" s="83">
        <f t="shared" si="271"/>
        <v>38.880000000000003</v>
      </c>
      <c r="AW167" s="34">
        <f t="shared" si="266"/>
        <v>0</v>
      </c>
      <c r="AX167" s="65"/>
      <c r="AY167" s="65"/>
      <c r="AZ167" s="65"/>
      <c r="BA167" s="65"/>
      <c r="BB167" s="65"/>
      <c r="BC167" s="65"/>
    </row>
    <row r="168" spans="1:55" ht="28.5" x14ac:dyDescent="0.25">
      <c r="A168" s="24" t="s">
        <v>432</v>
      </c>
      <c r="B168" s="52" t="s">
        <v>433</v>
      </c>
      <c r="C168" s="26" t="s">
        <v>434</v>
      </c>
      <c r="D168" s="27" t="s">
        <v>93</v>
      </c>
      <c r="E168" s="28">
        <v>1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70"/>
      <c r="Q168" s="70"/>
      <c r="R168" s="70"/>
      <c r="S168" s="98"/>
      <c r="T168" s="30">
        <f t="shared" si="243"/>
        <v>0</v>
      </c>
      <c r="U168" s="30">
        <f t="shared" si="244"/>
        <v>0</v>
      </c>
      <c r="V168" s="85">
        <f t="shared" si="246"/>
        <v>1</v>
      </c>
      <c r="W168" s="277"/>
      <c r="X168" s="277"/>
      <c r="Y168" s="278">
        <f t="shared" si="277"/>
        <v>0</v>
      </c>
      <c r="Z168" s="278">
        <f t="shared" ref="Z168" si="297">Y168</f>
        <v>0</v>
      </c>
      <c r="AA168" s="278">
        <f t="shared" si="281"/>
        <v>1</v>
      </c>
      <c r="AB168" s="31">
        <v>19.440000000000001</v>
      </c>
      <c r="AC168" s="32">
        <f t="shared" si="248"/>
        <v>19.440000000000001</v>
      </c>
      <c r="AD168" s="32">
        <f t="shared" si="249"/>
        <v>0</v>
      </c>
      <c r="AE168" s="32">
        <f t="shared" si="250"/>
        <v>0</v>
      </c>
      <c r="AF168" s="32">
        <f t="shared" si="251"/>
        <v>0</v>
      </c>
      <c r="AG168" s="32">
        <f t="shared" si="252"/>
        <v>0</v>
      </c>
      <c r="AH168" s="32">
        <f t="shared" si="253"/>
        <v>0</v>
      </c>
      <c r="AI168" s="32">
        <f t="shared" si="254"/>
        <v>0</v>
      </c>
      <c r="AJ168" s="32">
        <f t="shared" si="255"/>
        <v>0</v>
      </c>
      <c r="AK168" s="32">
        <f t="shared" si="256"/>
        <v>0</v>
      </c>
      <c r="AL168" s="32">
        <f t="shared" si="257"/>
        <v>0</v>
      </c>
      <c r="AM168" s="32">
        <f t="shared" si="258"/>
        <v>0</v>
      </c>
      <c r="AN168" s="33">
        <f t="shared" si="259"/>
        <v>0</v>
      </c>
      <c r="AO168" s="33">
        <f t="shared" si="260"/>
        <v>0</v>
      </c>
      <c r="AP168" s="33">
        <f t="shared" si="261"/>
        <v>0</v>
      </c>
      <c r="AQ168" s="100">
        <f t="shared" si="262"/>
        <v>0</v>
      </c>
      <c r="AR168" s="32">
        <f t="shared" si="263"/>
        <v>0</v>
      </c>
      <c r="AS168" s="100">
        <f t="shared" si="264"/>
        <v>0</v>
      </c>
      <c r="AT168" s="32">
        <f t="shared" si="265"/>
        <v>0</v>
      </c>
      <c r="AU168" s="106">
        <f t="shared" si="223"/>
        <v>0</v>
      </c>
      <c r="AV168" s="83">
        <f t="shared" si="271"/>
        <v>19.440000000000001</v>
      </c>
      <c r="AW168" s="34">
        <f t="shared" si="266"/>
        <v>0</v>
      </c>
      <c r="AX168" s="65"/>
      <c r="AY168" s="65"/>
      <c r="AZ168" s="65"/>
      <c r="BA168" s="65"/>
      <c r="BB168" s="65"/>
      <c r="BC168" s="65"/>
    </row>
    <row r="169" spans="1:55" ht="28.5" x14ac:dyDescent="0.25">
      <c r="A169" s="24" t="s">
        <v>435</v>
      </c>
      <c r="B169" s="52" t="s">
        <v>436</v>
      </c>
      <c r="C169" s="26" t="s">
        <v>437</v>
      </c>
      <c r="D169" s="27" t="s">
        <v>93</v>
      </c>
      <c r="E169" s="28">
        <v>1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70"/>
      <c r="Q169" s="70"/>
      <c r="R169" s="70"/>
      <c r="S169" s="98"/>
      <c r="T169" s="30">
        <f t="shared" si="243"/>
        <v>0</v>
      </c>
      <c r="U169" s="30">
        <f t="shared" si="244"/>
        <v>0</v>
      </c>
      <c r="V169" s="85">
        <f t="shared" si="246"/>
        <v>1</v>
      </c>
      <c r="W169" s="277"/>
      <c r="X169" s="277"/>
      <c r="Y169" s="278">
        <f t="shared" si="277"/>
        <v>0</v>
      </c>
      <c r="Z169" s="278">
        <f t="shared" ref="Z169" si="298">Y169</f>
        <v>0</v>
      </c>
      <c r="AA169" s="278">
        <f t="shared" si="281"/>
        <v>1</v>
      </c>
      <c r="AB169" s="31">
        <v>22.19</v>
      </c>
      <c r="AC169" s="32">
        <f t="shared" si="248"/>
        <v>22.19</v>
      </c>
      <c r="AD169" s="32">
        <f t="shared" si="249"/>
        <v>0</v>
      </c>
      <c r="AE169" s="32">
        <f t="shared" si="250"/>
        <v>0</v>
      </c>
      <c r="AF169" s="32">
        <f t="shared" si="251"/>
        <v>0</v>
      </c>
      <c r="AG169" s="32">
        <f t="shared" si="252"/>
        <v>0</v>
      </c>
      <c r="AH169" s="32">
        <f t="shared" si="253"/>
        <v>0</v>
      </c>
      <c r="AI169" s="32">
        <f t="shared" si="254"/>
        <v>0</v>
      </c>
      <c r="AJ169" s="32">
        <f t="shared" si="255"/>
        <v>0</v>
      </c>
      <c r="AK169" s="32">
        <f t="shared" si="256"/>
        <v>0</v>
      </c>
      <c r="AL169" s="32">
        <f t="shared" si="257"/>
        <v>0</v>
      </c>
      <c r="AM169" s="32">
        <f t="shared" si="258"/>
        <v>0</v>
      </c>
      <c r="AN169" s="33">
        <f t="shared" si="259"/>
        <v>0</v>
      </c>
      <c r="AO169" s="33">
        <f t="shared" si="260"/>
        <v>0</v>
      </c>
      <c r="AP169" s="33">
        <f t="shared" si="261"/>
        <v>0</v>
      </c>
      <c r="AQ169" s="100">
        <f t="shared" si="262"/>
        <v>0</v>
      </c>
      <c r="AR169" s="32">
        <f t="shared" si="263"/>
        <v>0</v>
      </c>
      <c r="AS169" s="100">
        <f t="shared" si="264"/>
        <v>0</v>
      </c>
      <c r="AT169" s="32">
        <f t="shared" si="265"/>
        <v>0</v>
      </c>
      <c r="AU169" s="106">
        <f t="shared" si="223"/>
        <v>0</v>
      </c>
      <c r="AV169" s="83">
        <f t="shared" si="271"/>
        <v>22.19</v>
      </c>
      <c r="AW169" s="34">
        <f t="shared" si="266"/>
        <v>0</v>
      </c>
      <c r="AX169" s="65"/>
      <c r="AY169" s="65"/>
      <c r="AZ169" s="65"/>
      <c r="BA169" s="65"/>
      <c r="BB169" s="65"/>
      <c r="BC169" s="65"/>
    </row>
    <row r="170" spans="1:55" ht="28.5" x14ac:dyDescent="0.25">
      <c r="A170" s="24" t="s">
        <v>438</v>
      </c>
      <c r="B170" s="52" t="s">
        <v>439</v>
      </c>
      <c r="C170" s="26" t="s">
        <v>440</v>
      </c>
      <c r="D170" s="27" t="s">
        <v>93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70"/>
      <c r="Q170" s="70"/>
      <c r="R170" s="70"/>
      <c r="S170" s="98"/>
      <c r="T170" s="30">
        <f t="shared" si="243"/>
        <v>0</v>
      </c>
      <c r="U170" s="30">
        <f t="shared" si="244"/>
        <v>0</v>
      </c>
      <c r="V170" s="85">
        <f t="shared" si="246"/>
        <v>3</v>
      </c>
      <c r="W170" s="277"/>
      <c r="X170" s="277"/>
      <c r="Y170" s="278">
        <f t="shared" si="277"/>
        <v>0</v>
      </c>
      <c r="Z170" s="278">
        <f t="shared" ref="Z170" si="299">Y170</f>
        <v>0</v>
      </c>
      <c r="AA170" s="278">
        <f t="shared" si="281"/>
        <v>3</v>
      </c>
      <c r="AB170" s="31">
        <v>56.39</v>
      </c>
      <c r="AC170" s="32">
        <f t="shared" si="248"/>
        <v>169.17</v>
      </c>
      <c r="AD170" s="32">
        <f t="shared" si="249"/>
        <v>0</v>
      </c>
      <c r="AE170" s="32">
        <f t="shared" si="250"/>
        <v>0</v>
      </c>
      <c r="AF170" s="32">
        <f t="shared" si="251"/>
        <v>0</v>
      </c>
      <c r="AG170" s="32">
        <f t="shared" si="252"/>
        <v>0</v>
      </c>
      <c r="AH170" s="32">
        <f t="shared" si="253"/>
        <v>0</v>
      </c>
      <c r="AI170" s="32">
        <f t="shared" si="254"/>
        <v>0</v>
      </c>
      <c r="AJ170" s="32">
        <f t="shared" si="255"/>
        <v>0</v>
      </c>
      <c r="AK170" s="32">
        <f t="shared" si="256"/>
        <v>0</v>
      </c>
      <c r="AL170" s="32">
        <f t="shared" si="257"/>
        <v>0</v>
      </c>
      <c r="AM170" s="32">
        <f t="shared" si="258"/>
        <v>0</v>
      </c>
      <c r="AN170" s="33">
        <f t="shared" si="259"/>
        <v>0</v>
      </c>
      <c r="AO170" s="33">
        <f t="shared" si="260"/>
        <v>0</v>
      </c>
      <c r="AP170" s="33">
        <f t="shared" si="261"/>
        <v>0</v>
      </c>
      <c r="AQ170" s="100">
        <f t="shared" si="262"/>
        <v>0</v>
      </c>
      <c r="AR170" s="32">
        <f t="shared" si="263"/>
        <v>0</v>
      </c>
      <c r="AS170" s="100">
        <f t="shared" si="264"/>
        <v>0</v>
      </c>
      <c r="AT170" s="32">
        <f t="shared" si="265"/>
        <v>0</v>
      </c>
      <c r="AU170" s="106">
        <f t="shared" si="223"/>
        <v>0</v>
      </c>
      <c r="AV170" s="83">
        <f t="shared" si="271"/>
        <v>169.17</v>
      </c>
      <c r="AW170" s="34">
        <f t="shared" si="266"/>
        <v>0</v>
      </c>
      <c r="AX170" s="65"/>
      <c r="AY170" s="65"/>
      <c r="AZ170" s="65"/>
      <c r="BA170" s="65"/>
      <c r="BB170" s="65"/>
      <c r="BC170" s="65"/>
    </row>
    <row r="171" spans="1:55" ht="28.5" x14ac:dyDescent="0.25">
      <c r="A171" s="24" t="s">
        <v>441</v>
      </c>
      <c r="B171" s="52" t="s">
        <v>442</v>
      </c>
      <c r="C171" s="26" t="s">
        <v>443</v>
      </c>
      <c r="D171" s="27" t="s">
        <v>93</v>
      </c>
      <c r="E171" s="28">
        <v>5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70"/>
      <c r="Q171" s="70"/>
      <c r="R171" s="70"/>
      <c r="S171" s="98"/>
      <c r="T171" s="30">
        <f t="shared" si="243"/>
        <v>0</v>
      </c>
      <c r="U171" s="30">
        <f t="shared" si="244"/>
        <v>0</v>
      </c>
      <c r="V171" s="85">
        <f t="shared" si="246"/>
        <v>5</v>
      </c>
      <c r="W171" s="277"/>
      <c r="X171" s="277"/>
      <c r="Y171" s="278">
        <f t="shared" si="277"/>
        <v>0</v>
      </c>
      <c r="Z171" s="278">
        <f t="shared" ref="Z171" si="300">Y171</f>
        <v>0</v>
      </c>
      <c r="AA171" s="278">
        <f t="shared" si="281"/>
        <v>5</v>
      </c>
      <c r="AB171" s="31">
        <v>56.39</v>
      </c>
      <c r="AC171" s="32">
        <f t="shared" si="248"/>
        <v>281.95</v>
      </c>
      <c r="AD171" s="32">
        <f t="shared" si="249"/>
        <v>0</v>
      </c>
      <c r="AE171" s="32">
        <f t="shared" si="250"/>
        <v>0</v>
      </c>
      <c r="AF171" s="32">
        <f t="shared" si="251"/>
        <v>0</v>
      </c>
      <c r="AG171" s="32">
        <f t="shared" si="252"/>
        <v>0</v>
      </c>
      <c r="AH171" s="32">
        <f t="shared" si="253"/>
        <v>0</v>
      </c>
      <c r="AI171" s="32">
        <f t="shared" si="254"/>
        <v>0</v>
      </c>
      <c r="AJ171" s="32">
        <f t="shared" si="255"/>
        <v>0</v>
      </c>
      <c r="AK171" s="32">
        <f t="shared" si="256"/>
        <v>0</v>
      </c>
      <c r="AL171" s="32">
        <f t="shared" si="257"/>
        <v>0</v>
      </c>
      <c r="AM171" s="32">
        <f t="shared" si="258"/>
        <v>0</v>
      </c>
      <c r="AN171" s="33">
        <f t="shared" si="259"/>
        <v>0</v>
      </c>
      <c r="AO171" s="33">
        <f t="shared" si="260"/>
        <v>0</v>
      </c>
      <c r="AP171" s="33">
        <f t="shared" si="261"/>
        <v>0</v>
      </c>
      <c r="AQ171" s="100">
        <f t="shared" si="262"/>
        <v>0</v>
      </c>
      <c r="AR171" s="32">
        <f t="shared" si="263"/>
        <v>0</v>
      </c>
      <c r="AS171" s="100">
        <f t="shared" si="264"/>
        <v>0</v>
      </c>
      <c r="AT171" s="32">
        <f t="shared" si="265"/>
        <v>0</v>
      </c>
      <c r="AU171" s="106">
        <f t="shared" si="223"/>
        <v>0</v>
      </c>
      <c r="AV171" s="83">
        <f t="shared" si="271"/>
        <v>281.95</v>
      </c>
      <c r="AW171" s="34">
        <f t="shared" si="266"/>
        <v>0</v>
      </c>
      <c r="AX171" s="65"/>
      <c r="AY171" s="65"/>
      <c r="AZ171" s="65"/>
      <c r="BA171" s="65"/>
      <c r="BB171" s="65"/>
      <c r="BC171" s="65"/>
    </row>
    <row r="172" spans="1:55" ht="28.5" x14ac:dyDescent="0.25">
      <c r="A172" s="24" t="s">
        <v>444</v>
      </c>
      <c r="B172" s="52" t="s">
        <v>445</v>
      </c>
      <c r="C172" s="26" t="s">
        <v>446</v>
      </c>
      <c r="D172" s="27" t="s">
        <v>93</v>
      </c>
      <c r="E172" s="28">
        <v>2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70"/>
      <c r="Q172" s="70"/>
      <c r="R172" s="70"/>
      <c r="S172" s="98"/>
      <c r="T172" s="30">
        <f t="shared" si="243"/>
        <v>0</v>
      </c>
      <c r="U172" s="30">
        <f t="shared" si="244"/>
        <v>0</v>
      </c>
      <c r="V172" s="85">
        <f t="shared" si="246"/>
        <v>2</v>
      </c>
      <c r="W172" s="277"/>
      <c r="X172" s="277"/>
      <c r="Y172" s="278">
        <f t="shared" si="277"/>
        <v>0</v>
      </c>
      <c r="Z172" s="278">
        <f t="shared" ref="Z172" si="301">Y172</f>
        <v>0</v>
      </c>
      <c r="AA172" s="278">
        <f t="shared" si="281"/>
        <v>2</v>
      </c>
      <c r="AB172" s="31">
        <v>79.27</v>
      </c>
      <c r="AC172" s="32">
        <f t="shared" si="248"/>
        <v>158.54</v>
      </c>
      <c r="AD172" s="32">
        <f t="shared" si="249"/>
        <v>0</v>
      </c>
      <c r="AE172" s="32">
        <f t="shared" si="250"/>
        <v>0</v>
      </c>
      <c r="AF172" s="32">
        <f t="shared" si="251"/>
        <v>0</v>
      </c>
      <c r="AG172" s="32">
        <f t="shared" si="252"/>
        <v>0</v>
      </c>
      <c r="AH172" s="32">
        <f t="shared" si="253"/>
        <v>0</v>
      </c>
      <c r="AI172" s="32">
        <f t="shared" si="254"/>
        <v>0</v>
      </c>
      <c r="AJ172" s="32">
        <f t="shared" si="255"/>
        <v>0</v>
      </c>
      <c r="AK172" s="32">
        <f t="shared" si="256"/>
        <v>0</v>
      </c>
      <c r="AL172" s="32">
        <f t="shared" si="257"/>
        <v>0</v>
      </c>
      <c r="AM172" s="32">
        <f t="shared" si="258"/>
        <v>0</v>
      </c>
      <c r="AN172" s="33">
        <f t="shared" si="259"/>
        <v>0</v>
      </c>
      <c r="AO172" s="33">
        <f t="shared" si="260"/>
        <v>0</v>
      </c>
      <c r="AP172" s="33">
        <f t="shared" si="261"/>
        <v>0</v>
      </c>
      <c r="AQ172" s="100">
        <f t="shared" si="262"/>
        <v>0</v>
      </c>
      <c r="AR172" s="32">
        <f t="shared" si="263"/>
        <v>0</v>
      </c>
      <c r="AS172" s="100">
        <f t="shared" si="264"/>
        <v>0</v>
      </c>
      <c r="AT172" s="32">
        <f t="shared" si="265"/>
        <v>0</v>
      </c>
      <c r="AU172" s="106">
        <f t="shared" si="223"/>
        <v>0</v>
      </c>
      <c r="AV172" s="83">
        <f t="shared" si="271"/>
        <v>158.54</v>
      </c>
      <c r="AW172" s="34">
        <f t="shared" si="266"/>
        <v>0</v>
      </c>
      <c r="AX172" s="65"/>
      <c r="AY172" s="65"/>
      <c r="AZ172" s="65"/>
      <c r="BA172" s="65"/>
      <c r="BB172" s="65"/>
      <c r="BC172" s="65"/>
    </row>
    <row r="173" spans="1:55" ht="28.5" x14ac:dyDescent="0.25">
      <c r="A173" s="24" t="s">
        <v>447</v>
      </c>
      <c r="B173" s="52" t="s">
        <v>448</v>
      </c>
      <c r="C173" s="26" t="s">
        <v>449</v>
      </c>
      <c r="D173" s="27" t="s">
        <v>93</v>
      </c>
      <c r="E173" s="28">
        <v>2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70"/>
      <c r="Q173" s="70"/>
      <c r="R173" s="70"/>
      <c r="S173" s="98"/>
      <c r="T173" s="30">
        <f t="shared" si="243"/>
        <v>0</v>
      </c>
      <c r="U173" s="30">
        <f t="shared" si="244"/>
        <v>0</v>
      </c>
      <c r="V173" s="85">
        <f t="shared" si="246"/>
        <v>2</v>
      </c>
      <c r="W173" s="277"/>
      <c r="X173" s="277"/>
      <c r="Y173" s="278">
        <f t="shared" si="277"/>
        <v>0</v>
      </c>
      <c r="Z173" s="278">
        <f t="shared" ref="Z173" si="302">Y173</f>
        <v>0</v>
      </c>
      <c r="AA173" s="278">
        <f t="shared" si="281"/>
        <v>2</v>
      </c>
      <c r="AB173" s="31">
        <v>79.27</v>
      </c>
      <c r="AC173" s="32">
        <f t="shared" si="248"/>
        <v>158.54</v>
      </c>
      <c r="AD173" s="32">
        <f t="shared" si="249"/>
        <v>0</v>
      </c>
      <c r="AE173" s="32">
        <f t="shared" si="250"/>
        <v>0</v>
      </c>
      <c r="AF173" s="32">
        <f t="shared" si="251"/>
        <v>0</v>
      </c>
      <c r="AG173" s="32">
        <f t="shared" si="252"/>
        <v>0</v>
      </c>
      <c r="AH173" s="32">
        <f t="shared" si="253"/>
        <v>0</v>
      </c>
      <c r="AI173" s="32">
        <f t="shared" si="254"/>
        <v>0</v>
      </c>
      <c r="AJ173" s="32">
        <f t="shared" si="255"/>
        <v>0</v>
      </c>
      <c r="AK173" s="32">
        <f t="shared" si="256"/>
        <v>0</v>
      </c>
      <c r="AL173" s="32">
        <f t="shared" si="257"/>
        <v>0</v>
      </c>
      <c r="AM173" s="32">
        <f t="shared" si="258"/>
        <v>0</v>
      </c>
      <c r="AN173" s="33">
        <f t="shared" si="259"/>
        <v>0</v>
      </c>
      <c r="AO173" s="33">
        <f t="shared" si="260"/>
        <v>0</v>
      </c>
      <c r="AP173" s="33">
        <f t="shared" si="261"/>
        <v>0</v>
      </c>
      <c r="AQ173" s="100">
        <f t="shared" si="262"/>
        <v>0</v>
      </c>
      <c r="AR173" s="32">
        <f t="shared" si="263"/>
        <v>0</v>
      </c>
      <c r="AS173" s="100">
        <f t="shared" si="264"/>
        <v>0</v>
      </c>
      <c r="AT173" s="32">
        <f t="shared" si="265"/>
        <v>0</v>
      </c>
      <c r="AU173" s="106">
        <f t="shared" si="223"/>
        <v>0</v>
      </c>
      <c r="AV173" s="83">
        <f t="shared" si="271"/>
        <v>158.54</v>
      </c>
      <c r="AW173" s="34">
        <f t="shared" si="266"/>
        <v>0</v>
      </c>
      <c r="AX173" s="65"/>
      <c r="AY173" s="65"/>
      <c r="AZ173" s="65"/>
      <c r="BA173" s="65"/>
      <c r="BB173" s="65"/>
      <c r="BC173" s="65"/>
    </row>
    <row r="174" spans="1:55" x14ac:dyDescent="0.25">
      <c r="A174" s="24" t="s">
        <v>450</v>
      </c>
      <c r="B174" s="52" t="s">
        <v>451</v>
      </c>
      <c r="C174" s="26" t="s">
        <v>452</v>
      </c>
      <c r="D174" s="27" t="s">
        <v>93</v>
      </c>
      <c r="E174" s="28">
        <v>6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70"/>
      <c r="Q174" s="70"/>
      <c r="R174" s="70"/>
      <c r="S174" s="98"/>
      <c r="T174" s="30">
        <f t="shared" si="243"/>
        <v>0</v>
      </c>
      <c r="U174" s="30">
        <f t="shared" si="244"/>
        <v>0</v>
      </c>
      <c r="V174" s="85">
        <f t="shared" si="246"/>
        <v>6</v>
      </c>
      <c r="W174" s="277"/>
      <c r="X174" s="277"/>
      <c r="Y174" s="278">
        <f t="shared" si="277"/>
        <v>0</v>
      </c>
      <c r="Z174" s="278">
        <f t="shared" ref="Z174" si="303">Y174</f>
        <v>0</v>
      </c>
      <c r="AA174" s="278">
        <f t="shared" si="281"/>
        <v>6</v>
      </c>
      <c r="AB174" s="31">
        <v>136.61000000000001</v>
      </c>
      <c r="AC174" s="32">
        <f t="shared" si="248"/>
        <v>819.66</v>
      </c>
      <c r="AD174" s="32">
        <f t="shared" si="249"/>
        <v>0</v>
      </c>
      <c r="AE174" s="32">
        <f t="shared" si="250"/>
        <v>0</v>
      </c>
      <c r="AF174" s="32">
        <f t="shared" si="251"/>
        <v>0</v>
      </c>
      <c r="AG174" s="32">
        <f t="shared" si="252"/>
        <v>0</v>
      </c>
      <c r="AH174" s="32">
        <f t="shared" si="253"/>
        <v>0</v>
      </c>
      <c r="AI174" s="32">
        <f t="shared" si="254"/>
        <v>0</v>
      </c>
      <c r="AJ174" s="32">
        <f t="shared" si="255"/>
        <v>0</v>
      </c>
      <c r="AK174" s="32">
        <f t="shared" si="256"/>
        <v>0</v>
      </c>
      <c r="AL174" s="32">
        <f t="shared" si="257"/>
        <v>0</v>
      </c>
      <c r="AM174" s="32">
        <f t="shared" si="258"/>
        <v>0</v>
      </c>
      <c r="AN174" s="33">
        <f t="shared" si="259"/>
        <v>0</v>
      </c>
      <c r="AO174" s="33">
        <f t="shared" si="260"/>
        <v>0</v>
      </c>
      <c r="AP174" s="33">
        <f t="shared" si="261"/>
        <v>0</v>
      </c>
      <c r="AQ174" s="100">
        <f t="shared" si="262"/>
        <v>0</v>
      </c>
      <c r="AR174" s="32">
        <f t="shared" si="263"/>
        <v>0</v>
      </c>
      <c r="AS174" s="100">
        <f t="shared" si="264"/>
        <v>0</v>
      </c>
      <c r="AT174" s="32">
        <f t="shared" si="265"/>
        <v>0</v>
      </c>
      <c r="AU174" s="106">
        <f t="shared" si="223"/>
        <v>0</v>
      </c>
      <c r="AV174" s="83">
        <f t="shared" si="271"/>
        <v>819.66</v>
      </c>
      <c r="AW174" s="34">
        <f t="shared" si="266"/>
        <v>0</v>
      </c>
      <c r="AX174" s="65"/>
      <c r="AY174" s="65"/>
      <c r="AZ174" s="65"/>
      <c r="BA174" s="65"/>
      <c r="BB174" s="65"/>
      <c r="BC174" s="65"/>
    </row>
    <row r="175" spans="1:55" x14ac:dyDescent="0.25">
      <c r="A175" s="24" t="s">
        <v>453</v>
      </c>
      <c r="B175" s="52" t="s">
        <v>454</v>
      </c>
      <c r="C175" s="26" t="s">
        <v>455</v>
      </c>
      <c r="D175" s="27" t="s">
        <v>93</v>
      </c>
      <c r="E175" s="28">
        <v>3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70"/>
      <c r="Q175" s="70"/>
      <c r="R175" s="70"/>
      <c r="S175" s="98"/>
      <c r="T175" s="30">
        <f t="shared" si="243"/>
        <v>0</v>
      </c>
      <c r="U175" s="30">
        <f t="shared" si="244"/>
        <v>0</v>
      </c>
      <c r="V175" s="85">
        <f t="shared" si="246"/>
        <v>3</v>
      </c>
      <c r="W175" s="277"/>
      <c r="X175" s="277"/>
      <c r="Y175" s="278">
        <f t="shared" si="277"/>
        <v>0</v>
      </c>
      <c r="Z175" s="278">
        <f t="shared" ref="Z175" si="304">Y175</f>
        <v>0</v>
      </c>
      <c r="AA175" s="278">
        <f t="shared" si="281"/>
        <v>3</v>
      </c>
      <c r="AB175" s="31">
        <v>139.74</v>
      </c>
      <c r="AC175" s="32">
        <f t="shared" si="248"/>
        <v>419.22</v>
      </c>
      <c r="AD175" s="32">
        <f t="shared" si="249"/>
        <v>0</v>
      </c>
      <c r="AE175" s="32">
        <f t="shared" si="250"/>
        <v>0</v>
      </c>
      <c r="AF175" s="32">
        <f t="shared" si="251"/>
        <v>0</v>
      </c>
      <c r="AG175" s="32">
        <f t="shared" si="252"/>
        <v>0</v>
      </c>
      <c r="AH175" s="32">
        <f t="shared" si="253"/>
        <v>0</v>
      </c>
      <c r="AI175" s="32">
        <f t="shared" si="254"/>
        <v>0</v>
      </c>
      <c r="AJ175" s="32">
        <f t="shared" si="255"/>
        <v>0</v>
      </c>
      <c r="AK175" s="32">
        <f t="shared" si="256"/>
        <v>0</v>
      </c>
      <c r="AL175" s="32">
        <f t="shared" si="257"/>
        <v>0</v>
      </c>
      <c r="AM175" s="32">
        <f t="shared" si="258"/>
        <v>0</v>
      </c>
      <c r="AN175" s="33">
        <f t="shared" si="259"/>
        <v>0</v>
      </c>
      <c r="AO175" s="33">
        <f t="shared" si="260"/>
        <v>0</v>
      </c>
      <c r="AP175" s="33">
        <f t="shared" si="261"/>
        <v>0</v>
      </c>
      <c r="AQ175" s="100">
        <f t="shared" si="262"/>
        <v>0</v>
      </c>
      <c r="AR175" s="32">
        <f t="shared" si="263"/>
        <v>0</v>
      </c>
      <c r="AS175" s="100">
        <f t="shared" si="264"/>
        <v>0</v>
      </c>
      <c r="AT175" s="32">
        <f t="shared" si="265"/>
        <v>0</v>
      </c>
      <c r="AU175" s="106">
        <f t="shared" si="223"/>
        <v>0</v>
      </c>
      <c r="AV175" s="83">
        <f t="shared" si="271"/>
        <v>419.22</v>
      </c>
      <c r="AW175" s="34">
        <f t="shared" si="266"/>
        <v>0</v>
      </c>
      <c r="AX175" s="65"/>
      <c r="AY175" s="65"/>
      <c r="AZ175" s="65"/>
      <c r="BA175" s="65"/>
      <c r="BB175" s="65"/>
      <c r="BC175" s="65"/>
    </row>
    <row r="176" spans="1:55" ht="28.5" x14ac:dyDescent="0.25">
      <c r="A176" s="24" t="s">
        <v>456</v>
      </c>
      <c r="B176" s="52" t="s">
        <v>457</v>
      </c>
      <c r="C176" s="26" t="s">
        <v>458</v>
      </c>
      <c r="D176" s="27" t="s">
        <v>93</v>
      </c>
      <c r="E176" s="28">
        <v>4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70"/>
      <c r="Q176" s="70"/>
      <c r="R176" s="70"/>
      <c r="S176" s="98"/>
      <c r="T176" s="30">
        <f t="shared" si="243"/>
        <v>0</v>
      </c>
      <c r="U176" s="30">
        <f t="shared" si="244"/>
        <v>0</v>
      </c>
      <c r="V176" s="85">
        <f t="shared" si="246"/>
        <v>4</v>
      </c>
      <c r="W176" s="277"/>
      <c r="X176" s="277"/>
      <c r="Y176" s="278">
        <f t="shared" si="277"/>
        <v>0</v>
      </c>
      <c r="Z176" s="278">
        <f t="shared" ref="Z176" si="305">Y176</f>
        <v>0</v>
      </c>
      <c r="AA176" s="278">
        <f t="shared" si="281"/>
        <v>4</v>
      </c>
      <c r="AB176" s="31">
        <v>204.9</v>
      </c>
      <c r="AC176" s="32">
        <f t="shared" si="248"/>
        <v>819.6</v>
      </c>
      <c r="AD176" s="32">
        <f t="shared" si="249"/>
        <v>0</v>
      </c>
      <c r="AE176" s="32">
        <f t="shared" si="250"/>
        <v>0</v>
      </c>
      <c r="AF176" s="32">
        <f t="shared" si="251"/>
        <v>0</v>
      </c>
      <c r="AG176" s="32">
        <f t="shared" si="252"/>
        <v>0</v>
      </c>
      <c r="AH176" s="32">
        <f t="shared" si="253"/>
        <v>0</v>
      </c>
      <c r="AI176" s="32">
        <f t="shared" si="254"/>
        <v>0</v>
      </c>
      <c r="AJ176" s="32">
        <f t="shared" si="255"/>
        <v>0</v>
      </c>
      <c r="AK176" s="32">
        <f t="shared" si="256"/>
        <v>0</v>
      </c>
      <c r="AL176" s="32">
        <f t="shared" si="257"/>
        <v>0</v>
      </c>
      <c r="AM176" s="32">
        <f t="shared" si="258"/>
        <v>0</v>
      </c>
      <c r="AN176" s="33">
        <f t="shared" si="259"/>
        <v>0</v>
      </c>
      <c r="AO176" s="33">
        <f t="shared" si="260"/>
        <v>0</v>
      </c>
      <c r="AP176" s="33">
        <f t="shared" si="261"/>
        <v>0</v>
      </c>
      <c r="AQ176" s="100">
        <f t="shared" si="262"/>
        <v>0</v>
      </c>
      <c r="AR176" s="32">
        <f t="shared" si="263"/>
        <v>0</v>
      </c>
      <c r="AS176" s="100">
        <f t="shared" si="264"/>
        <v>0</v>
      </c>
      <c r="AT176" s="32">
        <f t="shared" si="265"/>
        <v>0</v>
      </c>
      <c r="AU176" s="106">
        <f t="shared" si="223"/>
        <v>0</v>
      </c>
      <c r="AV176" s="83">
        <f t="shared" si="271"/>
        <v>819.6</v>
      </c>
      <c r="AW176" s="34">
        <f t="shared" si="266"/>
        <v>0</v>
      </c>
      <c r="AX176" s="65"/>
      <c r="AY176" s="65"/>
      <c r="AZ176" s="65"/>
      <c r="BA176" s="65"/>
      <c r="BB176" s="65"/>
      <c r="BC176" s="65"/>
    </row>
    <row r="177" spans="1:55" x14ac:dyDescent="0.25">
      <c r="A177" s="24" t="s">
        <v>459</v>
      </c>
      <c r="B177" s="52" t="s">
        <v>460</v>
      </c>
      <c r="C177" s="26" t="s">
        <v>461</v>
      </c>
      <c r="D177" s="27" t="s">
        <v>80</v>
      </c>
      <c r="E177" s="28">
        <v>1181.0999999999999</v>
      </c>
      <c r="F177" s="28"/>
      <c r="G177" s="28"/>
      <c r="H177" s="28"/>
      <c r="I177" s="28"/>
      <c r="J177" s="28"/>
      <c r="K177" s="28"/>
      <c r="L177" s="28"/>
      <c r="M177" s="28">
        <v>450</v>
      </c>
      <c r="N177" s="28"/>
      <c r="O177" s="28">
        <v>200</v>
      </c>
      <c r="P177" s="70">
        <f>'[15]Mem. de cálc.'!H1165</f>
        <v>400</v>
      </c>
      <c r="Q177" s="70"/>
      <c r="R177" s="70"/>
      <c r="S177" s="98"/>
      <c r="T177" s="30">
        <v>900</v>
      </c>
      <c r="U177" s="30">
        <f t="shared" si="244"/>
        <v>900</v>
      </c>
      <c r="V177" s="85">
        <f t="shared" si="246"/>
        <v>281.09999999999991</v>
      </c>
      <c r="W177" s="277"/>
      <c r="X177" s="277"/>
      <c r="Y177" s="278">
        <f t="shared" si="277"/>
        <v>0</v>
      </c>
      <c r="Z177" s="278">
        <f t="shared" ref="Z177" si="306">Y177</f>
        <v>0</v>
      </c>
      <c r="AA177" s="278">
        <f t="shared" si="281"/>
        <v>1181.0999999999999</v>
      </c>
      <c r="AB177" s="31">
        <v>6.4</v>
      </c>
      <c r="AC177" s="32">
        <f t="shared" si="248"/>
        <v>7559.04</v>
      </c>
      <c r="AD177" s="32">
        <f t="shared" si="249"/>
        <v>0</v>
      </c>
      <c r="AE177" s="32">
        <f t="shared" si="250"/>
        <v>0</v>
      </c>
      <c r="AF177" s="32">
        <f t="shared" si="251"/>
        <v>0</v>
      </c>
      <c r="AG177" s="32">
        <f t="shared" si="252"/>
        <v>0</v>
      </c>
      <c r="AH177" s="32">
        <f t="shared" si="253"/>
        <v>0</v>
      </c>
      <c r="AI177" s="32">
        <f t="shared" si="254"/>
        <v>0</v>
      </c>
      <c r="AJ177" s="32">
        <f t="shared" si="255"/>
        <v>0</v>
      </c>
      <c r="AK177" s="32">
        <f t="shared" si="256"/>
        <v>2880</v>
      </c>
      <c r="AL177" s="32">
        <f t="shared" si="257"/>
        <v>0</v>
      </c>
      <c r="AM177" s="32">
        <f t="shared" si="258"/>
        <v>1280</v>
      </c>
      <c r="AN177" s="33">
        <f t="shared" si="259"/>
        <v>2560</v>
      </c>
      <c r="AO177" s="33">
        <f t="shared" si="260"/>
        <v>0</v>
      </c>
      <c r="AP177" s="33">
        <f t="shared" si="261"/>
        <v>0</v>
      </c>
      <c r="AQ177" s="100">
        <f t="shared" si="262"/>
        <v>0</v>
      </c>
      <c r="AR177" s="32">
        <f t="shared" si="263"/>
        <v>5760</v>
      </c>
      <c r="AS177" s="100">
        <f t="shared" si="264"/>
        <v>0</v>
      </c>
      <c r="AT177" s="32">
        <f t="shared" si="265"/>
        <v>5760</v>
      </c>
      <c r="AU177" s="106">
        <f t="shared" si="223"/>
        <v>5760</v>
      </c>
      <c r="AV177" s="83">
        <f t="shared" si="245"/>
        <v>0</v>
      </c>
      <c r="AW177" s="34">
        <f t="shared" si="266"/>
        <v>76.200152400304802</v>
      </c>
      <c r="AX177" s="65"/>
      <c r="AY177" s="65"/>
      <c r="AZ177" s="65"/>
      <c r="BA177" s="65"/>
      <c r="BB177" s="65"/>
      <c r="BC177" s="65"/>
    </row>
    <row r="178" spans="1:55" x14ac:dyDescent="0.25">
      <c r="A178" s="24" t="s">
        <v>462</v>
      </c>
      <c r="B178" s="52" t="s">
        <v>463</v>
      </c>
      <c r="C178" s="26" t="s">
        <v>464</v>
      </c>
      <c r="D178" s="27" t="s">
        <v>80</v>
      </c>
      <c r="E178" s="28">
        <v>75.099999999999994</v>
      </c>
      <c r="F178" s="28"/>
      <c r="G178" s="28"/>
      <c r="H178" s="28"/>
      <c r="I178" s="28"/>
      <c r="J178" s="28"/>
      <c r="K178" s="28"/>
      <c r="L178" s="28"/>
      <c r="M178" s="28">
        <v>35</v>
      </c>
      <c r="N178" s="28"/>
      <c r="O178" s="28"/>
      <c r="P178" s="70"/>
      <c r="Q178" s="70"/>
      <c r="R178" s="70"/>
      <c r="S178" s="98"/>
      <c r="T178" s="30">
        <f t="shared" si="243"/>
        <v>35</v>
      </c>
      <c r="U178" s="30">
        <f t="shared" si="244"/>
        <v>35</v>
      </c>
      <c r="V178" s="85">
        <f t="shared" si="246"/>
        <v>40.099999999999994</v>
      </c>
      <c r="W178" s="277">
        <v>40.1</v>
      </c>
      <c r="X178" s="277"/>
      <c r="Y178" s="277">
        <f t="shared" si="277"/>
        <v>40.1</v>
      </c>
      <c r="Z178" s="278">
        <f>W178+T178</f>
        <v>75.099999999999994</v>
      </c>
      <c r="AA178" s="278">
        <f>Z178-E178</f>
        <v>0</v>
      </c>
      <c r="AB178" s="31">
        <v>8.57</v>
      </c>
      <c r="AC178" s="32">
        <f t="shared" si="248"/>
        <v>643.61</v>
      </c>
      <c r="AD178" s="32">
        <f t="shared" si="249"/>
        <v>0</v>
      </c>
      <c r="AE178" s="32">
        <f t="shared" si="250"/>
        <v>0</v>
      </c>
      <c r="AF178" s="32">
        <f t="shared" si="251"/>
        <v>0</v>
      </c>
      <c r="AG178" s="32">
        <f t="shared" si="252"/>
        <v>0</v>
      </c>
      <c r="AH178" s="32">
        <f t="shared" si="253"/>
        <v>0</v>
      </c>
      <c r="AI178" s="32">
        <f t="shared" si="254"/>
        <v>0</v>
      </c>
      <c r="AJ178" s="32">
        <f t="shared" si="255"/>
        <v>0</v>
      </c>
      <c r="AK178" s="32">
        <f t="shared" si="256"/>
        <v>299.95</v>
      </c>
      <c r="AL178" s="32">
        <f t="shared" si="257"/>
        <v>0</v>
      </c>
      <c r="AM178" s="32">
        <f t="shared" si="258"/>
        <v>0</v>
      </c>
      <c r="AN178" s="33">
        <f t="shared" si="259"/>
        <v>0</v>
      </c>
      <c r="AO178" s="33">
        <f t="shared" si="260"/>
        <v>0</v>
      </c>
      <c r="AP178" s="33">
        <f t="shared" si="261"/>
        <v>0</v>
      </c>
      <c r="AQ178" s="100">
        <f t="shared" si="262"/>
        <v>0</v>
      </c>
      <c r="AR178" s="32">
        <f t="shared" si="263"/>
        <v>299.95</v>
      </c>
      <c r="AS178" s="100">
        <f t="shared" si="264"/>
        <v>0</v>
      </c>
      <c r="AT178" s="32">
        <f t="shared" si="265"/>
        <v>299.95</v>
      </c>
      <c r="AU178" s="106">
        <f t="shared" si="223"/>
        <v>299.95</v>
      </c>
      <c r="AV178" s="83">
        <v>0</v>
      </c>
      <c r="AW178" s="34">
        <f t="shared" si="266"/>
        <v>46.60452729693742</v>
      </c>
      <c r="AX178" s="65"/>
      <c r="AY178" s="65"/>
      <c r="AZ178" s="65"/>
      <c r="BA178" s="65"/>
      <c r="BB178" s="65"/>
      <c r="BC178" s="65"/>
    </row>
    <row r="179" spans="1:55" x14ac:dyDescent="0.25">
      <c r="A179" s="24" t="s">
        <v>465</v>
      </c>
      <c r="B179" s="52" t="s">
        <v>466</v>
      </c>
      <c r="C179" s="26" t="s">
        <v>467</v>
      </c>
      <c r="D179" s="27" t="s">
        <v>80</v>
      </c>
      <c r="E179" s="28">
        <v>150.44999999999999</v>
      </c>
      <c r="F179" s="28"/>
      <c r="G179" s="28"/>
      <c r="H179" s="28"/>
      <c r="I179" s="28"/>
      <c r="J179" s="28"/>
      <c r="K179" s="28"/>
      <c r="L179" s="28"/>
      <c r="M179" s="28">
        <v>30</v>
      </c>
      <c r="N179" s="28"/>
      <c r="O179" s="28"/>
      <c r="P179" s="70"/>
      <c r="Q179" s="70"/>
      <c r="R179" s="70"/>
      <c r="S179" s="98"/>
      <c r="T179" s="30">
        <v>0</v>
      </c>
      <c r="U179" s="30">
        <f t="shared" si="244"/>
        <v>0</v>
      </c>
      <c r="V179" s="85">
        <f t="shared" si="246"/>
        <v>150.44999999999999</v>
      </c>
      <c r="W179" s="277">
        <v>150.44999999999999</v>
      </c>
      <c r="X179" s="277"/>
      <c r="Y179" s="277">
        <f t="shared" si="277"/>
        <v>150.44999999999999</v>
      </c>
      <c r="Z179" s="278">
        <f t="shared" ref="Z179" si="307">Y179</f>
        <v>150.44999999999999</v>
      </c>
      <c r="AA179" s="278">
        <f t="shared" ref="AA179:AA180" si="308">Z179-W179</f>
        <v>0</v>
      </c>
      <c r="AB179" s="31">
        <v>17.82</v>
      </c>
      <c r="AC179" s="32">
        <f t="shared" si="248"/>
        <v>2681.02</v>
      </c>
      <c r="AD179" s="32">
        <f t="shared" si="249"/>
        <v>0</v>
      </c>
      <c r="AE179" s="32">
        <f t="shared" si="250"/>
        <v>0</v>
      </c>
      <c r="AF179" s="32">
        <f t="shared" si="251"/>
        <v>0</v>
      </c>
      <c r="AG179" s="32">
        <f t="shared" si="252"/>
        <v>0</v>
      </c>
      <c r="AH179" s="32">
        <f t="shared" si="253"/>
        <v>0</v>
      </c>
      <c r="AI179" s="32">
        <f t="shared" si="254"/>
        <v>0</v>
      </c>
      <c r="AJ179" s="32">
        <f t="shared" si="255"/>
        <v>0</v>
      </c>
      <c r="AK179" s="32">
        <f t="shared" si="256"/>
        <v>534.6</v>
      </c>
      <c r="AL179" s="32">
        <f t="shared" si="257"/>
        <v>0</v>
      </c>
      <c r="AM179" s="32">
        <f t="shared" si="258"/>
        <v>0</v>
      </c>
      <c r="AN179" s="33">
        <f t="shared" si="259"/>
        <v>0</v>
      </c>
      <c r="AO179" s="33">
        <f t="shared" si="260"/>
        <v>0</v>
      </c>
      <c r="AP179" s="33">
        <f t="shared" si="261"/>
        <v>0</v>
      </c>
      <c r="AQ179" s="100">
        <f t="shared" si="262"/>
        <v>0</v>
      </c>
      <c r="AR179" s="32">
        <f t="shared" si="263"/>
        <v>0</v>
      </c>
      <c r="AS179" s="100">
        <f t="shared" si="264"/>
        <v>0</v>
      </c>
      <c r="AT179" s="32">
        <f t="shared" si="265"/>
        <v>0</v>
      </c>
      <c r="AU179" s="106">
        <f t="shared" si="223"/>
        <v>0</v>
      </c>
      <c r="AV179" s="83">
        <v>0</v>
      </c>
      <c r="AW179" s="34">
        <f t="shared" si="266"/>
        <v>0</v>
      </c>
      <c r="AX179" s="65"/>
      <c r="AY179" s="65"/>
      <c r="AZ179" s="65"/>
      <c r="BA179" s="65"/>
      <c r="BB179" s="65"/>
      <c r="BC179" s="65"/>
    </row>
    <row r="180" spans="1:55" x14ac:dyDescent="0.25">
      <c r="A180" s="24" t="s">
        <v>468</v>
      </c>
      <c r="B180" s="52" t="s">
        <v>469</v>
      </c>
      <c r="C180" s="26" t="s">
        <v>470</v>
      </c>
      <c r="D180" s="27" t="s">
        <v>80</v>
      </c>
      <c r="E180" s="28">
        <v>79.900000000000006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70"/>
      <c r="Q180" s="70"/>
      <c r="R180" s="70"/>
      <c r="S180" s="98"/>
      <c r="T180" s="30">
        <f t="shared" si="243"/>
        <v>0</v>
      </c>
      <c r="U180" s="30">
        <f t="shared" si="244"/>
        <v>0</v>
      </c>
      <c r="V180" s="85">
        <f t="shared" si="246"/>
        <v>79.900000000000006</v>
      </c>
      <c r="W180" s="277">
        <v>79.900000000000006</v>
      </c>
      <c r="X180" s="277"/>
      <c r="Y180" s="277">
        <f t="shared" si="277"/>
        <v>79.900000000000006</v>
      </c>
      <c r="Z180" s="278">
        <f t="shared" ref="Z180:Z186" si="309">Y180</f>
        <v>79.900000000000006</v>
      </c>
      <c r="AA180" s="278">
        <f t="shared" si="308"/>
        <v>0</v>
      </c>
      <c r="AB180" s="31">
        <v>35.51</v>
      </c>
      <c r="AC180" s="32">
        <f t="shared" si="248"/>
        <v>2837.25</v>
      </c>
      <c r="AD180" s="32">
        <f t="shared" si="249"/>
        <v>0</v>
      </c>
      <c r="AE180" s="32">
        <f t="shared" si="250"/>
        <v>0</v>
      </c>
      <c r="AF180" s="32">
        <f t="shared" si="251"/>
        <v>0</v>
      </c>
      <c r="AG180" s="32">
        <f t="shared" si="252"/>
        <v>0</v>
      </c>
      <c r="AH180" s="32">
        <f t="shared" si="253"/>
        <v>0</v>
      </c>
      <c r="AI180" s="32">
        <f t="shared" si="254"/>
        <v>0</v>
      </c>
      <c r="AJ180" s="32">
        <f t="shared" si="255"/>
        <v>0</v>
      </c>
      <c r="AK180" s="32">
        <f t="shared" si="256"/>
        <v>0</v>
      </c>
      <c r="AL180" s="32">
        <f t="shared" si="257"/>
        <v>0</v>
      </c>
      <c r="AM180" s="32">
        <f t="shared" si="258"/>
        <v>0</v>
      </c>
      <c r="AN180" s="33">
        <f t="shared" si="259"/>
        <v>0</v>
      </c>
      <c r="AO180" s="33">
        <f t="shared" si="260"/>
        <v>0</v>
      </c>
      <c r="AP180" s="33">
        <f t="shared" si="261"/>
        <v>0</v>
      </c>
      <c r="AQ180" s="100">
        <f t="shared" si="262"/>
        <v>0</v>
      </c>
      <c r="AR180" s="32">
        <f t="shared" si="263"/>
        <v>0</v>
      </c>
      <c r="AS180" s="100">
        <f t="shared" si="264"/>
        <v>0</v>
      </c>
      <c r="AT180" s="32">
        <f t="shared" si="265"/>
        <v>0</v>
      </c>
      <c r="AU180" s="106">
        <f t="shared" si="223"/>
        <v>0</v>
      </c>
      <c r="AV180" s="83">
        <f>AC181</f>
        <v>10008.040000000001</v>
      </c>
      <c r="AW180" s="34">
        <f t="shared" si="266"/>
        <v>0</v>
      </c>
      <c r="AX180" s="65"/>
      <c r="AY180" s="65"/>
      <c r="AZ180" s="65"/>
      <c r="BA180" s="65"/>
      <c r="BB180" s="65"/>
      <c r="BC180" s="65"/>
    </row>
    <row r="181" spans="1:55" x14ac:dyDescent="0.25">
      <c r="A181" s="24" t="s">
        <v>471</v>
      </c>
      <c r="B181" s="52" t="s">
        <v>472</v>
      </c>
      <c r="C181" s="26" t="s">
        <v>473</v>
      </c>
      <c r="D181" s="27" t="s">
        <v>93</v>
      </c>
      <c r="E181" s="28">
        <v>124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70"/>
      <c r="Q181" s="70"/>
      <c r="R181" s="70"/>
      <c r="S181" s="98"/>
      <c r="T181" s="30">
        <f t="shared" si="243"/>
        <v>0</v>
      </c>
      <c r="U181" s="30">
        <f t="shared" si="244"/>
        <v>0</v>
      </c>
      <c r="V181" s="85">
        <f t="shared" si="246"/>
        <v>124</v>
      </c>
      <c r="W181" s="277"/>
      <c r="X181" s="277"/>
      <c r="Y181" s="278">
        <f t="shared" si="277"/>
        <v>0</v>
      </c>
      <c r="Z181" s="278">
        <f t="shared" si="309"/>
        <v>0</v>
      </c>
      <c r="AA181" s="278">
        <f>E181</f>
        <v>124</v>
      </c>
      <c r="AB181" s="31">
        <v>80.709999999999994</v>
      </c>
      <c r="AC181" s="32">
        <f t="shared" si="248"/>
        <v>10008.040000000001</v>
      </c>
      <c r="AD181" s="32">
        <f t="shared" si="249"/>
        <v>0</v>
      </c>
      <c r="AE181" s="32">
        <f t="shared" si="250"/>
        <v>0</v>
      </c>
      <c r="AF181" s="32">
        <f t="shared" si="251"/>
        <v>0</v>
      </c>
      <c r="AG181" s="32">
        <f t="shared" si="252"/>
        <v>0</v>
      </c>
      <c r="AH181" s="32">
        <f t="shared" si="253"/>
        <v>0</v>
      </c>
      <c r="AI181" s="32">
        <f t="shared" si="254"/>
        <v>0</v>
      </c>
      <c r="AJ181" s="32">
        <f t="shared" si="255"/>
        <v>0</v>
      </c>
      <c r="AK181" s="32">
        <f t="shared" si="256"/>
        <v>0</v>
      </c>
      <c r="AL181" s="32">
        <f t="shared" si="257"/>
        <v>0</v>
      </c>
      <c r="AM181" s="32">
        <f t="shared" si="258"/>
        <v>0</v>
      </c>
      <c r="AN181" s="33">
        <f t="shared" si="259"/>
        <v>0</v>
      </c>
      <c r="AO181" s="33">
        <f t="shared" si="260"/>
        <v>0</v>
      </c>
      <c r="AP181" s="33">
        <f t="shared" si="261"/>
        <v>0</v>
      </c>
      <c r="AQ181" s="100">
        <f t="shared" si="262"/>
        <v>0</v>
      </c>
      <c r="AR181" s="32">
        <f t="shared" si="263"/>
        <v>0</v>
      </c>
      <c r="AS181" s="100">
        <f t="shared" si="264"/>
        <v>0</v>
      </c>
      <c r="AT181" s="32">
        <f t="shared" si="265"/>
        <v>0</v>
      </c>
      <c r="AU181" s="106">
        <f t="shared" si="223"/>
        <v>0</v>
      </c>
      <c r="AV181" s="83">
        <f>AC182</f>
        <v>816.53</v>
      </c>
      <c r="AW181" s="34">
        <f t="shared" si="266"/>
        <v>0</v>
      </c>
      <c r="AX181" s="65"/>
      <c r="AY181" s="65"/>
      <c r="AZ181" s="65"/>
      <c r="BA181" s="65"/>
      <c r="BB181" s="65"/>
      <c r="BC181" s="65"/>
    </row>
    <row r="182" spans="1:55" x14ac:dyDescent="0.25">
      <c r="A182" s="24" t="s">
        <v>474</v>
      </c>
      <c r="B182" s="52" t="s">
        <v>475</v>
      </c>
      <c r="C182" s="26" t="s">
        <v>476</v>
      </c>
      <c r="D182" s="27" t="s">
        <v>93</v>
      </c>
      <c r="E182" s="28">
        <v>13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70"/>
      <c r="Q182" s="70"/>
      <c r="R182" s="70"/>
      <c r="S182" s="98"/>
      <c r="T182" s="30">
        <f t="shared" si="243"/>
        <v>0</v>
      </c>
      <c r="U182" s="30">
        <f t="shared" si="244"/>
        <v>0</v>
      </c>
      <c r="V182" s="85">
        <f t="shared" si="246"/>
        <v>13</v>
      </c>
      <c r="W182" s="277"/>
      <c r="X182" s="277"/>
      <c r="Y182" s="278">
        <f t="shared" si="277"/>
        <v>0</v>
      </c>
      <c r="Z182" s="278">
        <f t="shared" si="309"/>
        <v>0</v>
      </c>
      <c r="AA182" s="278">
        <f>E182</f>
        <v>13</v>
      </c>
      <c r="AB182" s="31">
        <v>62.81</v>
      </c>
      <c r="AC182" s="32">
        <f t="shared" si="248"/>
        <v>816.53</v>
      </c>
      <c r="AD182" s="32">
        <f t="shared" si="249"/>
        <v>0</v>
      </c>
      <c r="AE182" s="32">
        <f t="shared" si="250"/>
        <v>0</v>
      </c>
      <c r="AF182" s="32">
        <f t="shared" si="251"/>
        <v>0</v>
      </c>
      <c r="AG182" s="32">
        <f t="shared" si="252"/>
        <v>0</v>
      </c>
      <c r="AH182" s="32">
        <f t="shared" si="253"/>
        <v>0</v>
      </c>
      <c r="AI182" s="32">
        <f t="shared" si="254"/>
        <v>0</v>
      </c>
      <c r="AJ182" s="32">
        <f t="shared" si="255"/>
        <v>0</v>
      </c>
      <c r="AK182" s="32">
        <f t="shared" si="256"/>
        <v>0</v>
      </c>
      <c r="AL182" s="32">
        <f t="shared" si="257"/>
        <v>0</v>
      </c>
      <c r="AM182" s="32">
        <f t="shared" si="258"/>
        <v>0</v>
      </c>
      <c r="AN182" s="33">
        <f t="shared" si="259"/>
        <v>0</v>
      </c>
      <c r="AO182" s="33">
        <f t="shared" si="260"/>
        <v>0</v>
      </c>
      <c r="AP182" s="33">
        <f t="shared" si="261"/>
        <v>0</v>
      </c>
      <c r="AQ182" s="100">
        <f t="shared" si="262"/>
        <v>0</v>
      </c>
      <c r="AR182" s="32">
        <f t="shared" si="263"/>
        <v>0</v>
      </c>
      <c r="AS182" s="100">
        <f t="shared" si="264"/>
        <v>0</v>
      </c>
      <c r="AT182" s="32">
        <f t="shared" si="265"/>
        <v>0</v>
      </c>
      <c r="AU182" s="106">
        <f t="shared" ref="AU182:AU245" si="310">AR182+AQ182</f>
        <v>0</v>
      </c>
      <c r="AV182" s="83">
        <f>AC182</f>
        <v>816.53</v>
      </c>
      <c r="AW182" s="34">
        <f t="shared" si="266"/>
        <v>0</v>
      </c>
      <c r="AX182" s="65"/>
      <c r="AY182" s="65"/>
      <c r="AZ182" s="65"/>
      <c r="BA182" s="65"/>
      <c r="BB182" s="65"/>
      <c r="BC182" s="65"/>
    </row>
    <row r="183" spans="1:55" ht="28.5" x14ac:dyDescent="0.25">
      <c r="A183" s="24" t="s">
        <v>477</v>
      </c>
      <c r="B183" s="52" t="s">
        <v>478</v>
      </c>
      <c r="C183" s="26" t="s">
        <v>479</v>
      </c>
      <c r="D183" s="27" t="s">
        <v>93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70"/>
      <c r="Q183" s="70"/>
      <c r="R183" s="70"/>
      <c r="S183" s="98">
        <v>1.5</v>
      </c>
      <c r="T183" s="30">
        <f t="shared" si="243"/>
        <v>0</v>
      </c>
      <c r="U183" s="30">
        <f t="shared" si="244"/>
        <v>1.5</v>
      </c>
      <c r="V183" s="85">
        <f t="shared" si="246"/>
        <v>1.5</v>
      </c>
      <c r="W183" s="277"/>
      <c r="X183" s="277"/>
      <c r="Y183" s="278">
        <f>V183</f>
        <v>1.5</v>
      </c>
      <c r="Z183" s="278">
        <f t="shared" si="309"/>
        <v>1.5</v>
      </c>
      <c r="AA183" s="278">
        <f>E183-S183</f>
        <v>1.5</v>
      </c>
      <c r="AB183" s="31">
        <v>534.82000000000005</v>
      </c>
      <c r="AC183" s="32">
        <f t="shared" si="248"/>
        <v>1604.46</v>
      </c>
      <c r="AD183" s="32">
        <f t="shared" si="249"/>
        <v>0</v>
      </c>
      <c r="AE183" s="32">
        <f t="shared" si="250"/>
        <v>0</v>
      </c>
      <c r="AF183" s="32">
        <f t="shared" si="251"/>
        <v>0</v>
      </c>
      <c r="AG183" s="32">
        <f t="shared" si="252"/>
        <v>0</v>
      </c>
      <c r="AH183" s="32">
        <f t="shared" si="253"/>
        <v>0</v>
      </c>
      <c r="AI183" s="32">
        <f t="shared" si="254"/>
        <v>0</v>
      </c>
      <c r="AJ183" s="32">
        <f t="shared" si="255"/>
        <v>0</v>
      </c>
      <c r="AK183" s="32">
        <f t="shared" si="256"/>
        <v>0</v>
      </c>
      <c r="AL183" s="32">
        <f t="shared" si="257"/>
        <v>0</v>
      </c>
      <c r="AM183" s="32">
        <f t="shared" si="258"/>
        <v>0</v>
      </c>
      <c r="AN183" s="33">
        <f t="shared" si="259"/>
        <v>0</v>
      </c>
      <c r="AO183" s="33">
        <f t="shared" si="260"/>
        <v>0</v>
      </c>
      <c r="AP183" s="33">
        <f t="shared" si="261"/>
        <v>0</v>
      </c>
      <c r="AQ183" s="100">
        <f t="shared" si="262"/>
        <v>802.23</v>
      </c>
      <c r="AR183" s="32">
        <f t="shared" si="263"/>
        <v>0</v>
      </c>
      <c r="AS183" s="100">
        <f t="shared" si="264"/>
        <v>0</v>
      </c>
      <c r="AT183" s="32">
        <f t="shared" si="265"/>
        <v>0</v>
      </c>
      <c r="AU183" s="106">
        <f t="shared" si="310"/>
        <v>802.23</v>
      </c>
      <c r="AV183" s="83">
        <f t="shared" si="245"/>
        <v>802.23</v>
      </c>
      <c r="AW183" s="34">
        <f t="shared" si="266"/>
        <v>50</v>
      </c>
      <c r="AX183" s="65"/>
      <c r="AY183" s="65"/>
      <c r="AZ183" s="65"/>
      <c r="BA183" s="65"/>
      <c r="BB183" s="65"/>
      <c r="BC183" s="65"/>
    </row>
    <row r="184" spans="1:55" ht="28.5" x14ac:dyDescent="0.25">
      <c r="A184" s="24" t="s">
        <v>480</v>
      </c>
      <c r="B184" s="52" t="s">
        <v>481</v>
      </c>
      <c r="C184" s="26" t="s">
        <v>482</v>
      </c>
      <c r="D184" s="27" t="s">
        <v>93</v>
      </c>
      <c r="E184" s="28">
        <v>1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70"/>
      <c r="Q184" s="70"/>
      <c r="R184" s="70"/>
      <c r="S184" s="98">
        <v>0.5</v>
      </c>
      <c r="T184" s="30">
        <f t="shared" si="243"/>
        <v>0</v>
      </c>
      <c r="U184" s="30">
        <f t="shared" si="244"/>
        <v>0.5</v>
      </c>
      <c r="V184" s="85">
        <f t="shared" si="246"/>
        <v>0.5</v>
      </c>
      <c r="W184" s="277"/>
      <c r="X184" s="277"/>
      <c r="Y184" s="278">
        <f>W184</f>
        <v>0</v>
      </c>
      <c r="Z184" s="278">
        <f>U184</f>
        <v>0.5</v>
      </c>
      <c r="AA184" s="278">
        <f>E184-S184</f>
        <v>0.5</v>
      </c>
      <c r="AB184" s="31">
        <v>437.22</v>
      </c>
      <c r="AC184" s="32">
        <f t="shared" si="248"/>
        <v>437.22</v>
      </c>
      <c r="AD184" s="32">
        <f t="shared" si="249"/>
        <v>0</v>
      </c>
      <c r="AE184" s="32">
        <f t="shared" si="250"/>
        <v>0</v>
      </c>
      <c r="AF184" s="32">
        <f t="shared" si="251"/>
        <v>0</v>
      </c>
      <c r="AG184" s="32">
        <f t="shared" si="252"/>
        <v>0</v>
      </c>
      <c r="AH184" s="32">
        <f t="shared" si="253"/>
        <v>0</v>
      </c>
      <c r="AI184" s="32">
        <f t="shared" si="254"/>
        <v>0</v>
      </c>
      <c r="AJ184" s="32">
        <f t="shared" si="255"/>
        <v>0</v>
      </c>
      <c r="AK184" s="32">
        <f t="shared" si="256"/>
        <v>0</v>
      </c>
      <c r="AL184" s="32">
        <f t="shared" si="257"/>
        <v>0</v>
      </c>
      <c r="AM184" s="32">
        <f t="shared" si="258"/>
        <v>0</v>
      </c>
      <c r="AN184" s="33">
        <f t="shared" si="259"/>
        <v>0</v>
      </c>
      <c r="AO184" s="33">
        <f t="shared" si="260"/>
        <v>0</v>
      </c>
      <c r="AP184" s="33">
        <f t="shared" si="261"/>
        <v>0</v>
      </c>
      <c r="AQ184" s="100">
        <f t="shared" si="262"/>
        <v>218.61</v>
      </c>
      <c r="AR184" s="32">
        <f t="shared" si="263"/>
        <v>0</v>
      </c>
      <c r="AS184" s="100">
        <f t="shared" si="264"/>
        <v>0</v>
      </c>
      <c r="AT184" s="32">
        <f t="shared" si="265"/>
        <v>0</v>
      </c>
      <c r="AU184" s="106">
        <f t="shared" si="310"/>
        <v>218.61</v>
      </c>
      <c r="AV184" s="83">
        <f t="shared" si="245"/>
        <v>218.61</v>
      </c>
      <c r="AW184" s="34">
        <f t="shared" si="266"/>
        <v>50</v>
      </c>
      <c r="AX184" s="65"/>
      <c r="AY184" s="65"/>
      <c r="AZ184" s="65"/>
      <c r="BA184" s="65"/>
      <c r="BB184" s="65"/>
      <c r="BC184" s="65"/>
    </row>
    <row r="185" spans="1:55" ht="42.75" x14ac:dyDescent="0.25">
      <c r="A185" s="24" t="s">
        <v>483</v>
      </c>
      <c r="B185" s="52" t="s">
        <v>484</v>
      </c>
      <c r="C185" s="26" t="s">
        <v>485</v>
      </c>
      <c r="D185" s="27" t="s">
        <v>93</v>
      </c>
      <c r="E185" s="28">
        <v>1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70"/>
      <c r="Q185" s="70"/>
      <c r="R185" s="70"/>
      <c r="S185" s="98"/>
      <c r="T185" s="30">
        <f t="shared" si="243"/>
        <v>0</v>
      </c>
      <c r="U185" s="30">
        <f t="shared" si="244"/>
        <v>0</v>
      </c>
      <c r="V185" s="85">
        <f t="shared" si="246"/>
        <v>1</v>
      </c>
      <c r="W185" s="277">
        <v>1</v>
      </c>
      <c r="X185" s="277"/>
      <c r="Y185" s="277">
        <f>W185</f>
        <v>1</v>
      </c>
      <c r="Z185" s="278">
        <f t="shared" si="309"/>
        <v>1</v>
      </c>
      <c r="AA185" s="278">
        <f>Z185-E185</f>
        <v>0</v>
      </c>
      <c r="AB185" s="31">
        <v>150.65</v>
      </c>
      <c r="AC185" s="32">
        <f t="shared" si="248"/>
        <v>150.65</v>
      </c>
      <c r="AD185" s="32">
        <f t="shared" si="249"/>
        <v>0</v>
      </c>
      <c r="AE185" s="32">
        <f t="shared" si="250"/>
        <v>0</v>
      </c>
      <c r="AF185" s="32">
        <f t="shared" si="251"/>
        <v>0</v>
      </c>
      <c r="AG185" s="32">
        <f t="shared" si="252"/>
        <v>0</v>
      </c>
      <c r="AH185" s="32">
        <f t="shared" si="253"/>
        <v>0</v>
      </c>
      <c r="AI185" s="32">
        <f t="shared" si="254"/>
        <v>0</v>
      </c>
      <c r="AJ185" s="32">
        <f t="shared" si="255"/>
        <v>0</v>
      </c>
      <c r="AK185" s="32">
        <f t="shared" si="256"/>
        <v>0</v>
      </c>
      <c r="AL185" s="32">
        <f t="shared" si="257"/>
        <v>0</v>
      </c>
      <c r="AM185" s="32">
        <f t="shared" si="258"/>
        <v>0</v>
      </c>
      <c r="AN185" s="33">
        <f t="shared" si="259"/>
        <v>0</v>
      </c>
      <c r="AO185" s="33">
        <f t="shared" si="260"/>
        <v>0</v>
      </c>
      <c r="AP185" s="33">
        <f t="shared" si="261"/>
        <v>0</v>
      </c>
      <c r="AQ185" s="100">
        <f t="shared" si="262"/>
        <v>0</v>
      </c>
      <c r="AR185" s="32">
        <f t="shared" si="263"/>
        <v>0</v>
      </c>
      <c r="AS185" s="100">
        <f t="shared" si="264"/>
        <v>0</v>
      </c>
      <c r="AT185" s="32">
        <f t="shared" si="265"/>
        <v>0</v>
      </c>
      <c r="AU185" s="106">
        <v>150.65</v>
      </c>
      <c r="AV185" s="83">
        <v>0</v>
      </c>
      <c r="AW185" s="34">
        <f t="shared" si="266"/>
        <v>0</v>
      </c>
      <c r="AX185" s="65"/>
      <c r="AY185" s="65"/>
      <c r="AZ185" s="65"/>
      <c r="BA185" s="65"/>
      <c r="BB185" s="65"/>
      <c r="BC185" s="65"/>
    </row>
    <row r="186" spans="1:55" ht="42.75" x14ac:dyDescent="0.25">
      <c r="A186" s="24" t="s">
        <v>486</v>
      </c>
      <c r="B186" s="52" t="s">
        <v>487</v>
      </c>
      <c r="C186" s="26" t="s">
        <v>488</v>
      </c>
      <c r="D186" s="27" t="s">
        <v>93</v>
      </c>
      <c r="E186" s="28">
        <v>1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70"/>
      <c r="Q186" s="70"/>
      <c r="R186" s="70"/>
      <c r="S186" s="98"/>
      <c r="T186" s="30">
        <f t="shared" si="243"/>
        <v>0</v>
      </c>
      <c r="U186" s="30">
        <f t="shared" si="244"/>
        <v>0</v>
      </c>
      <c r="V186" s="85">
        <f t="shared" si="246"/>
        <v>1</v>
      </c>
      <c r="W186" s="277"/>
      <c r="X186" s="277"/>
      <c r="Y186" s="278">
        <f>W186</f>
        <v>0</v>
      </c>
      <c r="Z186" s="278">
        <f t="shared" si="309"/>
        <v>0</v>
      </c>
      <c r="AA186" s="278">
        <f>E186</f>
        <v>1</v>
      </c>
      <c r="AB186" s="31">
        <v>6021.77</v>
      </c>
      <c r="AC186" s="32">
        <f t="shared" si="248"/>
        <v>6021.77</v>
      </c>
      <c r="AD186" s="32">
        <f t="shared" si="249"/>
        <v>0</v>
      </c>
      <c r="AE186" s="32">
        <f t="shared" si="250"/>
        <v>0</v>
      </c>
      <c r="AF186" s="32">
        <f t="shared" si="251"/>
        <v>0</v>
      </c>
      <c r="AG186" s="32">
        <f t="shared" si="252"/>
        <v>0</v>
      </c>
      <c r="AH186" s="32">
        <f t="shared" si="253"/>
        <v>0</v>
      </c>
      <c r="AI186" s="32">
        <f t="shared" si="254"/>
        <v>0</v>
      </c>
      <c r="AJ186" s="32">
        <f t="shared" si="255"/>
        <v>0</v>
      </c>
      <c r="AK186" s="32">
        <f t="shared" si="256"/>
        <v>0</v>
      </c>
      <c r="AL186" s="32">
        <f t="shared" si="257"/>
        <v>0</v>
      </c>
      <c r="AM186" s="32">
        <f t="shared" si="258"/>
        <v>0</v>
      </c>
      <c r="AN186" s="33">
        <f t="shared" si="259"/>
        <v>0</v>
      </c>
      <c r="AO186" s="33">
        <f t="shared" si="260"/>
        <v>0</v>
      </c>
      <c r="AP186" s="33">
        <f t="shared" si="261"/>
        <v>0</v>
      </c>
      <c r="AQ186" s="100">
        <f t="shared" si="262"/>
        <v>0</v>
      </c>
      <c r="AR186" s="32">
        <f t="shared" si="263"/>
        <v>0</v>
      </c>
      <c r="AS186" s="100">
        <f t="shared" si="264"/>
        <v>0</v>
      </c>
      <c r="AT186" s="32">
        <f t="shared" si="265"/>
        <v>0</v>
      </c>
      <c r="AU186" s="106">
        <f t="shared" si="310"/>
        <v>0</v>
      </c>
      <c r="AV186" s="83">
        <f>AC186</f>
        <v>6021.77</v>
      </c>
      <c r="AW186" s="34">
        <f t="shared" si="266"/>
        <v>0</v>
      </c>
      <c r="AX186" s="65"/>
      <c r="AY186" s="65"/>
      <c r="AZ186" s="65"/>
      <c r="BA186" s="65"/>
      <c r="BB186" s="65"/>
      <c r="BC186" s="65"/>
    </row>
    <row r="187" spans="1:55" x14ac:dyDescent="0.25">
      <c r="A187" s="11"/>
      <c r="B187" s="11"/>
      <c r="C187" s="13" t="s">
        <v>489</v>
      </c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68"/>
      <c r="Q187" s="68"/>
      <c r="R187" s="68"/>
      <c r="S187" s="94"/>
      <c r="T187" s="38">
        <f t="shared" si="243"/>
        <v>0</v>
      </c>
      <c r="U187" s="38">
        <f t="shared" si="244"/>
        <v>0</v>
      </c>
      <c r="V187" s="39"/>
      <c r="W187" s="39"/>
      <c r="X187" s="39"/>
      <c r="Y187" s="39"/>
      <c r="Z187" s="39"/>
      <c r="AA187" s="39"/>
      <c r="AB187" s="39"/>
      <c r="AC187" s="41">
        <f t="shared" ref="AC187" si="311">SUM(AC142:AC186)</f>
        <v>87523.75</v>
      </c>
      <c r="AD187" s="41">
        <f>SUM(AD142:AD186)</f>
        <v>0</v>
      </c>
      <c r="AE187" s="41">
        <f t="shared" ref="AE187:AT187" si="312">SUM(AE142:AE186)</f>
        <v>0</v>
      </c>
      <c r="AF187" s="41">
        <f t="shared" si="312"/>
        <v>0</v>
      </c>
      <c r="AG187" s="41">
        <f t="shared" si="312"/>
        <v>0</v>
      </c>
      <c r="AH187" s="41">
        <f t="shared" si="312"/>
        <v>0</v>
      </c>
      <c r="AI187" s="41">
        <f t="shared" si="312"/>
        <v>0</v>
      </c>
      <c r="AJ187" s="41">
        <f t="shared" si="312"/>
        <v>0</v>
      </c>
      <c r="AK187" s="41">
        <f t="shared" si="312"/>
        <v>3714.5499999999997</v>
      </c>
      <c r="AL187" s="41">
        <f t="shared" si="312"/>
        <v>0</v>
      </c>
      <c r="AM187" s="41">
        <f t="shared" si="312"/>
        <v>1646.5</v>
      </c>
      <c r="AN187" s="41">
        <f t="shared" si="312"/>
        <v>2560</v>
      </c>
      <c r="AO187" s="41">
        <f t="shared" si="312"/>
        <v>0</v>
      </c>
      <c r="AP187" s="41">
        <f t="shared" si="312"/>
        <v>0</v>
      </c>
      <c r="AQ187" s="101">
        <f>SUM(AQ142:AQ186)</f>
        <v>14683.324849999999</v>
      </c>
      <c r="AR187" s="41">
        <f t="shared" si="312"/>
        <v>6426.45</v>
      </c>
      <c r="AS187" s="41">
        <f t="shared" si="312"/>
        <v>0</v>
      </c>
      <c r="AT187" s="41">
        <f t="shared" si="312"/>
        <v>6426.45</v>
      </c>
      <c r="AU187" s="106">
        <f>SUBTOTAL(9,AU142:AU186)</f>
        <v>21260.424850000003</v>
      </c>
      <c r="AV187" s="83"/>
      <c r="AW187" s="34"/>
      <c r="AX187" s="110">
        <f>AU187+AV187</f>
        <v>21260.424850000003</v>
      </c>
      <c r="AY187" s="110">
        <f>AC187</f>
        <v>87523.75</v>
      </c>
      <c r="AZ187" s="23"/>
      <c r="BA187" s="23"/>
      <c r="BB187" s="23"/>
      <c r="BC187" s="23"/>
    </row>
    <row r="188" spans="1:55" x14ac:dyDescent="0.25">
      <c r="A188" s="58"/>
      <c r="B188" s="59"/>
      <c r="C188" s="66"/>
      <c r="D188" s="60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70"/>
      <c r="Q188" s="70"/>
      <c r="R188" s="70"/>
      <c r="S188" s="98"/>
      <c r="T188" s="30">
        <f t="shared" si="243"/>
        <v>0</v>
      </c>
      <c r="U188" s="30">
        <f t="shared" si="244"/>
        <v>0</v>
      </c>
      <c r="V188" s="85"/>
      <c r="W188" s="96"/>
      <c r="X188" s="96"/>
      <c r="Y188" s="85"/>
      <c r="Z188" s="85"/>
      <c r="AA188" s="85"/>
      <c r="AB188" s="71"/>
      <c r="AC188" s="48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3"/>
      <c r="AO188" s="33"/>
      <c r="AP188" s="33"/>
      <c r="AQ188" s="100"/>
      <c r="AR188" s="32"/>
      <c r="AS188" s="199"/>
      <c r="AT188" s="199"/>
      <c r="AU188" s="106">
        <f t="shared" si="310"/>
        <v>0</v>
      </c>
      <c r="AV188" s="83"/>
      <c r="AW188" s="34"/>
      <c r="AX188" s="65"/>
      <c r="AY188" s="65"/>
      <c r="AZ188" s="65"/>
      <c r="BA188" s="65"/>
      <c r="BB188" s="65"/>
      <c r="BC188" s="65"/>
    </row>
    <row r="189" spans="1:55" x14ac:dyDescent="0.25">
      <c r="A189" s="11"/>
      <c r="B189" s="11" t="s">
        <v>490</v>
      </c>
      <c r="C189" s="74" t="s">
        <v>491</v>
      </c>
      <c r="D189" s="13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68"/>
      <c r="Q189" s="68"/>
      <c r="R189" s="68"/>
      <c r="S189" s="94"/>
      <c r="T189" s="38">
        <f t="shared" si="243"/>
        <v>0</v>
      </c>
      <c r="U189" s="38">
        <f t="shared" si="244"/>
        <v>0</v>
      </c>
      <c r="V189" s="39"/>
      <c r="W189" s="39"/>
      <c r="X189" s="39"/>
      <c r="Y189" s="39"/>
      <c r="Z189" s="39"/>
      <c r="AA189" s="39"/>
      <c r="AB189" s="39"/>
      <c r="AC189" s="50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0"/>
      <c r="AO189" s="40"/>
      <c r="AP189" s="40"/>
      <c r="AQ189" s="101"/>
      <c r="AR189" s="40"/>
      <c r="AS189" s="202"/>
      <c r="AT189" s="202"/>
      <c r="AU189" s="106">
        <f t="shared" si="310"/>
        <v>0</v>
      </c>
      <c r="AV189" s="83"/>
      <c r="AW189" s="34"/>
      <c r="AX189" s="23"/>
      <c r="AY189" s="23"/>
      <c r="AZ189" s="23"/>
      <c r="BA189" s="23"/>
      <c r="BB189" s="23"/>
      <c r="BC189" s="23"/>
    </row>
    <row r="190" spans="1:55" x14ac:dyDescent="0.25">
      <c r="A190" s="24" t="s">
        <v>465</v>
      </c>
      <c r="B190" s="52" t="s">
        <v>492</v>
      </c>
      <c r="C190" s="26" t="s">
        <v>467</v>
      </c>
      <c r="D190" s="27" t="s">
        <v>80</v>
      </c>
      <c r="E190" s="28">
        <v>5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70"/>
      <c r="Q190" s="70"/>
      <c r="R190" s="70"/>
      <c r="S190" s="98"/>
      <c r="T190" s="30">
        <f t="shared" si="243"/>
        <v>0</v>
      </c>
      <c r="U190" s="30">
        <f t="shared" si="244"/>
        <v>0</v>
      </c>
      <c r="V190" s="85">
        <f t="shared" ref="V190:V198" si="313">E190-U190</f>
        <v>5</v>
      </c>
      <c r="W190" s="96"/>
      <c r="X190" s="96"/>
      <c r="Y190" s="96">
        <f t="shared" ref="Y190:Y198" si="314">W190</f>
        <v>0</v>
      </c>
      <c r="Z190" s="85">
        <f t="shared" ref="Z190" si="315">Y190</f>
        <v>0</v>
      </c>
      <c r="AA190" s="85">
        <f t="shared" ref="AA190" si="316">Z190-W190</f>
        <v>0</v>
      </c>
      <c r="AB190" s="31">
        <v>20.96</v>
      </c>
      <c r="AC190" s="32">
        <f t="shared" ref="AC190:AC198" si="317">TRUNC(ROUND(E190*AB190,2),2)</f>
        <v>104.8</v>
      </c>
      <c r="AD190" s="32">
        <f t="shared" ref="AD190:AD198" si="318">F190*AB190</f>
        <v>0</v>
      </c>
      <c r="AE190" s="32">
        <f t="shared" ref="AE190:AE198" si="319">G190*AB190</f>
        <v>0</v>
      </c>
      <c r="AF190" s="32">
        <f t="shared" ref="AF190:AF198" si="320">H190*AB190</f>
        <v>0</v>
      </c>
      <c r="AG190" s="32">
        <f t="shared" ref="AG190:AG198" si="321">I190*AB190</f>
        <v>0</v>
      </c>
      <c r="AH190" s="32">
        <f t="shared" ref="AH190:AH198" si="322">J190*AB190</f>
        <v>0</v>
      </c>
      <c r="AI190" s="32">
        <f t="shared" ref="AI190:AI198" si="323">K190*AB190</f>
        <v>0</v>
      </c>
      <c r="AJ190" s="32">
        <f t="shared" ref="AJ190:AJ198" si="324">L190*AB190</f>
        <v>0</v>
      </c>
      <c r="AK190" s="32">
        <f t="shared" ref="AK190:AK198" si="325">M190*AB190</f>
        <v>0</v>
      </c>
      <c r="AL190" s="32">
        <f t="shared" ref="AL190:AL198" si="326">N190*AB190</f>
        <v>0</v>
      </c>
      <c r="AM190" s="32">
        <f t="shared" ref="AM190:AM198" si="327">O190*AB190</f>
        <v>0</v>
      </c>
      <c r="AN190" s="33">
        <f t="shared" ref="AN190:AN198" si="328">TRUNC(ROUND(P190*AB190,2),2)</f>
        <v>0</v>
      </c>
      <c r="AO190" s="33">
        <f t="shared" ref="AO190:AO198" si="329">Q190*AB190</f>
        <v>0</v>
      </c>
      <c r="AP190" s="33">
        <f t="shared" ref="AP190:AP198" si="330">R190*AB189</f>
        <v>0</v>
      </c>
      <c r="AQ190" s="100">
        <f t="shared" ref="AQ190:AQ198" si="331">S190*AB190</f>
        <v>0</v>
      </c>
      <c r="AR190" s="32">
        <f t="shared" ref="AR190:AR198" si="332">T190*AB190</f>
        <v>0</v>
      </c>
      <c r="AS190" s="100">
        <f t="shared" ref="AS190:AS198" si="333">AB190*X190</f>
        <v>0</v>
      </c>
      <c r="AT190" s="32">
        <f t="shared" ref="AT190:AT198" si="334">AR190+AS190</f>
        <v>0</v>
      </c>
      <c r="AU190" s="106">
        <f t="shared" si="310"/>
        <v>0</v>
      </c>
      <c r="AV190" s="83">
        <f t="shared" ref="AV190:AV228" si="335">AC190</f>
        <v>104.8</v>
      </c>
      <c r="AW190" s="34">
        <f t="shared" ref="AW190:AW198" si="336">(U190*100)/E190</f>
        <v>0</v>
      </c>
      <c r="AX190" s="65"/>
      <c r="AY190" s="65"/>
      <c r="AZ190" s="65"/>
      <c r="BA190" s="65"/>
      <c r="BB190" s="65"/>
      <c r="BC190" s="65"/>
    </row>
    <row r="191" spans="1:55" x14ac:dyDescent="0.25">
      <c r="A191" s="24" t="s">
        <v>459</v>
      </c>
      <c r="B191" s="52" t="s">
        <v>493</v>
      </c>
      <c r="C191" s="26" t="s">
        <v>461</v>
      </c>
      <c r="D191" s="27" t="s">
        <v>80</v>
      </c>
      <c r="E191" s="28">
        <v>200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70"/>
      <c r="Q191" s="70"/>
      <c r="R191" s="70"/>
      <c r="S191" s="98">
        <v>200</v>
      </c>
      <c r="T191" s="30">
        <f t="shared" si="243"/>
        <v>0</v>
      </c>
      <c r="U191" s="30">
        <f t="shared" si="244"/>
        <v>200</v>
      </c>
      <c r="V191" s="85">
        <f t="shared" si="313"/>
        <v>0</v>
      </c>
      <c r="W191" s="96"/>
      <c r="X191" s="96"/>
      <c r="Y191" s="96">
        <f t="shared" si="314"/>
        <v>0</v>
      </c>
      <c r="Z191" s="85">
        <f t="shared" ref="Z191" si="337">Y191</f>
        <v>0</v>
      </c>
      <c r="AA191" s="85">
        <f t="shared" ref="AA191:AA196" si="338">Z191-W191</f>
        <v>0</v>
      </c>
      <c r="AB191" s="31">
        <v>7.53</v>
      </c>
      <c r="AC191" s="32">
        <f t="shared" si="317"/>
        <v>1506</v>
      </c>
      <c r="AD191" s="32">
        <f t="shared" si="318"/>
        <v>0</v>
      </c>
      <c r="AE191" s="32">
        <f t="shared" si="319"/>
        <v>0</v>
      </c>
      <c r="AF191" s="32">
        <f t="shared" si="320"/>
        <v>0</v>
      </c>
      <c r="AG191" s="32">
        <f t="shared" si="321"/>
        <v>0</v>
      </c>
      <c r="AH191" s="32">
        <f t="shared" si="322"/>
        <v>0</v>
      </c>
      <c r="AI191" s="32">
        <f t="shared" si="323"/>
        <v>0</v>
      </c>
      <c r="AJ191" s="32">
        <f t="shared" si="324"/>
        <v>0</v>
      </c>
      <c r="AK191" s="32">
        <f t="shared" si="325"/>
        <v>0</v>
      </c>
      <c r="AL191" s="32">
        <f t="shared" si="326"/>
        <v>0</v>
      </c>
      <c r="AM191" s="32">
        <f t="shared" si="327"/>
        <v>0</v>
      </c>
      <c r="AN191" s="33">
        <f t="shared" si="328"/>
        <v>0</v>
      </c>
      <c r="AO191" s="33">
        <f t="shared" si="329"/>
        <v>0</v>
      </c>
      <c r="AP191" s="33">
        <f t="shared" si="330"/>
        <v>0</v>
      </c>
      <c r="AQ191" s="100">
        <f t="shared" si="331"/>
        <v>1506</v>
      </c>
      <c r="AR191" s="32">
        <f t="shared" si="332"/>
        <v>0</v>
      </c>
      <c r="AS191" s="100">
        <f t="shared" si="333"/>
        <v>0</v>
      </c>
      <c r="AT191" s="32">
        <f t="shared" si="334"/>
        <v>0</v>
      </c>
      <c r="AU191" s="106">
        <f t="shared" si="310"/>
        <v>1506</v>
      </c>
      <c r="AV191" s="83">
        <f t="shared" si="245"/>
        <v>1506</v>
      </c>
      <c r="AW191" s="34">
        <f t="shared" si="336"/>
        <v>100</v>
      </c>
      <c r="AX191" s="65"/>
      <c r="AY191" s="65"/>
      <c r="AZ191" s="65"/>
      <c r="BA191" s="65"/>
      <c r="BB191" s="65"/>
      <c r="BC191" s="65"/>
    </row>
    <row r="192" spans="1:55" x14ac:dyDescent="0.25">
      <c r="A192" s="24" t="s">
        <v>462</v>
      </c>
      <c r="B192" s="52" t="s">
        <v>494</v>
      </c>
      <c r="C192" s="26" t="s">
        <v>464</v>
      </c>
      <c r="D192" s="27" t="s">
        <v>80</v>
      </c>
      <c r="E192" s="28">
        <v>70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70"/>
      <c r="Q192" s="70"/>
      <c r="R192" s="70"/>
      <c r="S192" s="98"/>
      <c r="T192" s="30">
        <f t="shared" si="243"/>
        <v>0</v>
      </c>
      <c r="U192" s="30">
        <f t="shared" si="244"/>
        <v>0</v>
      </c>
      <c r="V192" s="85">
        <f t="shared" si="313"/>
        <v>70</v>
      </c>
      <c r="W192" s="96"/>
      <c r="X192" s="96"/>
      <c r="Y192" s="96">
        <f t="shared" si="314"/>
        <v>0</v>
      </c>
      <c r="Z192" s="85">
        <f t="shared" ref="Z192" si="339">Y192</f>
        <v>0</v>
      </c>
      <c r="AA192" s="85">
        <f t="shared" si="338"/>
        <v>0</v>
      </c>
      <c r="AB192" s="31">
        <v>8.57</v>
      </c>
      <c r="AC192" s="32">
        <f t="shared" si="317"/>
        <v>599.9</v>
      </c>
      <c r="AD192" s="32">
        <f t="shared" si="318"/>
        <v>0</v>
      </c>
      <c r="AE192" s="32">
        <f t="shared" si="319"/>
        <v>0</v>
      </c>
      <c r="AF192" s="32">
        <f t="shared" si="320"/>
        <v>0</v>
      </c>
      <c r="AG192" s="32">
        <f t="shared" si="321"/>
        <v>0</v>
      </c>
      <c r="AH192" s="32">
        <f t="shared" si="322"/>
        <v>0</v>
      </c>
      <c r="AI192" s="32">
        <f t="shared" si="323"/>
        <v>0</v>
      </c>
      <c r="AJ192" s="32">
        <f t="shared" si="324"/>
        <v>0</v>
      </c>
      <c r="AK192" s="32">
        <f t="shared" si="325"/>
        <v>0</v>
      </c>
      <c r="AL192" s="32">
        <f t="shared" si="326"/>
        <v>0</v>
      </c>
      <c r="AM192" s="32">
        <f t="shared" si="327"/>
        <v>0</v>
      </c>
      <c r="AN192" s="33">
        <f t="shared" si="328"/>
        <v>0</v>
      </c>
      <c r="AO192" s="33">
        <f t="shared" si="329"/>
        <v>0</v>
      </c>
      <c r="AP192" s="33">
        <f t="shared" si="330"/>
        <v>0</v>
      </c>
      <c r="AQ192" s="100">
        <f t="shared" si="331"/>
        <v>0</v>
      </c>
      <c r="AR192" s="32">
        <f t="shared" si="332"/>
        <v>0</v>
      </c>
      <c r="AS192" s="100">
        <f t="shared" si="333"/>
        <v>0</v>
      </c>
      <c r="AT192" s="32">
        <f t="shared" si="334"/>
        <v>0</v>
      </c>
      <c r="AU192" s="106">
        <f t="shared" si="310"/>
        <v>0</v>
      </c>
      <c r="AV192" s="83">
        <f t="shared" si="335"/>
        <v>599.9</v>
      </c>
      <c r="AW192" s="34">
        <f t="shared" si="336"/>
        <v>0</v>
      </c>
      <c r="AX192" s="65"/>
      <c r="AY192" s="65"/>
      <c r="AZ192" s="65"/>
      <c r="BA192" s="65"/>
      <c r="BB192" s="65"/>
      <c r="BC192" s="65"/>
    </row>
    <row r="193" spans="1:55" x14ac:dyDescent="0.25">
      <c r="A193" s="24" t="s">
        <v>354</v>
      </c>
      <c r="B193" s="52" t="s">
        <v>495</v>
      </c>
      <c r="C193" s="26" t="s">
        <v>356</v>
      </c>
      <c r="D193" s="27" t="s">
        <v>93</v>
      </c>
      <c r="E193" s="28">
        <v>12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70"/>
      <c r="Q193" s="70"/>
      <c r="R193" s="70"/>
      <c r="S193" s="98"/>
      <c r="T193" s="30">
        <f t="shared" si="243"/>
        <v>0</v>
      </c>
      <c r="U193" s="30">
        <f t="shared" si="244"/>
        <v>0</v>
      </c>
      <c r="V193" s="85">
        <f t="shared" si="313"/>
        <v>12</v>
      </c>
      <c r="W193" s="96"/>
      <c r="X193" s="96"/>
      <c r="Y193" s="96">
        <f t="shared" si="314"/>
        <v>0</v>
      </c>
      <c r="Z193" s="85">
        <f t="shared" ref="Z193:Z196" si="340">Y193</f>
        <v>0</v>
      </c>
      <c r="AA193" s="85">
        <f t="shared" si="338"/>
        <v>0</v>
      </c>
      <c r="AB193" s="31">
        <v>7.33</v>
      </c>
      <c r="AC193" s="32">
        <f t="shared" si="317"/>
        <v>87.96</v>
      </c>
      <c r="AD193" s="32">
        <f t="shared" si="318"/>
        <v>0</v>
      </c>
      <c r="AE193" s="32">
        <f t="shared" si="319"/>
        <v>0</v>
      </c>
      <c r="AF193" s="32">
        <f t="shared" si="320"/>
        <v>0</v>
      </c>
      <c r="AG193" s="32">
        <f t="shared" si="321"/>
        <v>0</v>
      </c>
      <c r="AH193" s="32">
        <f t="shared" si="322"/>
        <v>0</v>
      </c>
      <c r="AI193" s="32">
        <f t="shared" si="323"/>
        <v>0</v>
      </c>
      <c r="AJ193" s="32">
        <f t="shared" si="324"/>
        <v>0</v>
      </c>
      <c r="AK193" s="32">
        <f t="shared" si="325"/>
        <v>0</v>
      </c>
      <c r="AL193" s="32">
        <f t="shared" si="326"/>
        <v>0</v>
      </c>
      <c r="AM193" s="32">
        <f t="shared" si="327"/>
        <v>0</v>
      </c>
      <c r="AN193" s="33">
        <f t="shared" si="328"/>
        <v>0</v>
      </c>
      <c r="AO193" s="33">
        <f t="shared" si="329"/>
        <v>0</v>
      </c>
      <c r="AP193" s="33">
        <f t="shared" si="330"/>
        <v>0</v>
      </c>
      <c r="AQ193" s="100">
        <f t="shared" si="331"/>
        <v>0</v>
      </c>
      <c r="AR193" s="32">
        <f t="shared" si="332"/>
        <v>0</v>
      </c>
      <c r="AS193" s="100">
        <f t="shared" si="333"/>
        <v>0</v>
      </c>
      <c r="AT193" s="32">
        <f t="shared" si="334"/>
        <v>0</v>
      </c>
      <c r="AU193" s="106">
        <f t="shared" si="310"/>
        <v>0</v>
      </c>
      <c r="AV193" s="83">
        <f t="shared" si="335"/>
        <v>87.96</v>
      </c>
      <c r="AW193" s="34">
        <f t="shared" si="336"/>
        <v>0</v>
      </c>
      <c r="AX193" s="65"/>
      <c r="AY193" s="65"/>
      <c r="AZ193" s="65"/>
      <c r="BA193" s="65"/>
      <c r="BB193" s="65"/>
      <c r="BC193" s="65"/>
    </row>
    <row r="194" spans="1:55" x14ac:dyDescent="0.25">
      <c r="A194" s="24" t="s">
        <v>496</v>
      </c>
      <c r="B194" s="52" t="s">
        <v>497</v>
      </c>
      <c r="C194" s="26" t="s">
        <v>498</v>
      </c>
      <c r="D194" s="27" t="s">
        <v>93</v>
      </c>
      <c r="E194" s="28">
        <v>1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70"/>
      <c r="Q194" s="70"/>
      <c r="R194" s="70"/>
      <c r="S194" s="98"/>
      <c r="T194" s="30">
        <f t="shared" si="243"/>
        <v>0</v>
      </c>
      <c r="U194" s="30">
        <f t="shared" si="244"/>
        <v>0</v>
      </c>
      <c r="V194" s="85">
        <f t="shared" si="313"/>
        <v>1</v>
      </c>
      <c r="W194" s="96"/>
      <c r="X194" s="96"/>
      <c r="Y194" s="85">
        <f t="shared" si="314"/>
        <v>0</v>
      </c>
      <c r="Z194" s="85">
        <f>E194</f>
        <v>1</v>
      </c>
      <c r="AA194" s="85">
        <f t="shared" si="338"/>
        <v>1</v>
      </c>
      <c r="AB194" s="31">
        <v>49.11</v>
      </c>
      <c r="AC194" s="32">
        <f t="shared" si="317"/>
        <v>49.11</v>
      </c>
      <c r="AD194" s="32">
        <f t="shared" si="318"/>
        <v>0</v>
      </c>
      <c r="AE194" s="32">
        <f t="shared" si="319"/>
        <v>0</v>
      </c>
      <c r="AF194" s="32">
        <f t="shared" si="320"/>
        <v>0</v>
      </c>
      <c r="AG194" s="32">
        <f t="shared" si="321"/>
        <v>0</v>
      </c>
      <c r="AH194" s="32">
        <f t="shared" si="322"/>
        <v>0</v>
      </c>
      <c r="AI194" s="32">
        <f t="shared" si="323"/>
        <v>0</v>
      </c>
      <c r="AJ194" s="32">
        <f t="shared" si="324"/>
        <v>0</v>
      </c>
      <c r="AK194" s="32">
        <f t="shared" si="325"/>
        <v>0</v>
      </c>
      <c r="AL194" s="32">
        <f t="shared" si="326"/>
        <v>0</v>
      </c>
      <c r="AM194" s="32">
        <f t="shared" si="327"/>
        <v>0</v>
      </c>
      <c r="AN194" s="33">
        <f t="shared" si="328"/>
        <v>0</v>
      </c>
      <c r="AO194" s="33">
        <f t="shared" si="329"/>
        <v>0</v>
      </c>
      <c r="AP194" s="33">
        <f t="shared" si="330"/>
        <v>0</v>
      </c>
      <c r="AQ194" s="100">
        <f t="shared" si="331"/>
        <v>0</v>
      </c>
      <c r="AR194" s="32">
        <f t="shared" si="332"/>
        <v>0</v>
      </c>
      <c r="AS194" s="100">
        <f t="shared" si="333"/>
        <v>0</v>
      </c>
      <c r="AT194" s="32">
        <f t="shared" si="334"/>
        <v>0</v>
      </c>
      <c r="AU194" s="106">
        <f t="shared" si="310"/>
        <v>0</v>
      </c>
      <c r="AV194" s="83">
        <f t="shared" si="335"/>
        <v>49.11</v>
      </c>
      <c r="AW194" s="34">
        <f t="shared" si="336"/>
        <v>0</v>
      </c>
      <c r="AX194" s="65"/>
      <c r="AY194" s="65"/>
      <c r="AZ194" s="65"/>
      <c r="BA194" s="65"/>
      <c r="BB194" s="65"/>
      <c r="BC194" s="65"/>
    </row>
    <row r="195" spans="1:55" x14ac:dyDescent="0.25">
      <c r="A195" s="24" t="s">
        <v>499</v>
      </c>
      <c r="B195" s="52" t="s">
        <v>500</v>
      </c>
      <c r="C195" s="26" t="s">
        <v>501</v>
      </c>
      <c r="D195" s="27" t="s">
        <v>93</v>
      </c>
      <c r="E195" s="28">
        <v>1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70"/>
      <c r="Q195" s="70"/>
      <c r="R195" s="70"/>
      <c r="S195" s="98"/>
      <c r="T195" s="30">
        <f t="shared" si="243"/>
        <v>0</v>
      </c>
      <c r="U195" s="30">
        <f t="shared" si="244"/>
        <v>0</v>
      </c>
      <c r="V195" s="85">
        <f t="shared" si="313"/>
        <v>1</v>
      </c>
      <c r="W195" s="96"/>
      <c r="X195" s="96"/>
      <c r="Y195" s="85">
        <f t="shared" si="314"/>
        <v>0</v>
      </c>
      <c r="Z195" s="85">
        <f>E195</f>
        <v>1</v>
      </c>
      <c r="AA195" s="85">
        <f t="shared" si="338"/>
        <v>1</v>
      </c>
      <c r="AB195" s="31">
        <v>121.82</v>
      </c>
      <c r="AC195" s="32">
        <f t="shared" si="317"/>
        <v>121.82</v>
      </c>
      <c r="AD195" s="32">
        <f t="shared" si="318"/>
        <v>0</v>
      </c>
      <c r="AE195" s="32">
        <f t="shared" si="319"/>
        <v>0</v>
      </c>
      <c r="AF195" s="32">
        <f t="shared" si="320"/>
        <v>0</v>
      </c>
      <c r="AG195" s="32">
        <f t="shared" si="321"/>
        <v>0</v>
      </c>
      <c r="AH195" s="32">
        <f t="shared" si="322"/>
        <v>0</v>
      </c>
      <c r="AI195" s="32">
        <f t="shared" si="323"/>
        <v>0</v>
      </c>
      <c r="AJ195" s="32">
        <f t="shared" si="324"/>
        <v>0</v>
      </c>
      <c r="AK195" s="32">
        <f t="shared" si="325"/>
        <v>0</v>
      </c>
      <c r="AL195" s="32">
        <f t="shared" si="326"/>
        <v>0</v>
      </c>
      <c r="AM195" s="32">
        <f t="shared" si="327"/>
        <v>0</v>
      </c>
      <c r="AN195" s="33">
        <f t="shared" si="328"/>
        <v>0</v>
      </c>
      <c r="AO195" s="33">
        <f t="shared" si="329"/>
        <v>0</v>
      </c>
      <c r="AP195" s="33">
        <f t="shared" si="330"/>
        <v>0</v>
      </c>
      <c r="AQ195" s="100">
        <f t="shared" si="331"/>
        <v>0</v>
      </c>
      <c r="AR195" s="32">
        <f t="shared" si="332"/>
        <v>0</v>
      </c>
      <c r="AS195" s="100">
        <f t="shared" si="333"/>
        <v>0</v>
      </c>
      <c r="AT195" s="32">
        <f t="shared" si="334"/>
        <v>0</v>
      </c>
      <c r="AU195" s="106">
        <f t="shared" si="310"/>
        <v>0</v>
      </c>
      <c r="AV195" s="83">
        <f t="shared" si="335"/>
        <v>121.82</v>
      </c>
      <c r="AW195" s="34">
        <f t="shared" si="336"/>
        <v>0</v>
      </c>
      <c r="AX195" s="65"/>
      <c r="AY195" s="65"/>
      <c r="AZ195" s="65"/>
      <c r="BA195" s="65"/>
      <c r="BB195" s="65"/>
      <c r="BC195" s="65"/>
    </row>
    <row r="196" spans="1:55" x14ac:dyDescent="0.25">
      <c r="A196" s="24" t="s">
        <v>502</v>
      </c>
      <c r="B196" s="52" t="s">
        <v>503</v>
      </c>
      <c r="C196" s="26" t="s">
        <v>504</v>
      </c>
      <c r="D196" s="27" t="s">
        <v>93</v>
      </c>
      <c r="E196" s="28">
        <v>2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70"/>
      <c r="Q196" s="70"/>
      <c r="R196" s="70"/>
      <c r="S196" s="98"/>
      <c r="T196" s="30">
        <f t="shared" si="243"/>
        <v>0</v>
      </c>
      <c r="U196" s="30">
        <f t="shared" si="244"/>
        <v>0</v>
      </c>
      <c r="V196" s="85">
        <f t="shared" si="313"/>
        <v>2</v>
      </c>
      <c r="W196" s="96"/>
      <c r="X196" s="96"/>
      <c r="Y196" s="96">
        <f t="shared" si="314"/>
        <v>0</v>
      </c>
      <c r="Z196" s="85">
        <f t="shared" si="340"/>
        <v>0</v>
      </c>
      <c r="AA196" s="85">
        <f t="shared" si="338"/>
        <v>0</v>
      </c>
      <c r="AB196" s="31">
        <v>205.51</v>
      </c>
      <c r="AC196" s="32">
        <f t="shared" si="317"/>
        <v>411.02</v>
      </c>
      <c r="AD196" s="32">
        <f t="shared" si="318"/>
        <v>0</v>
      </c>
      <c r="AE196" s="32">
        <f t="shared" si="319"/>
        <v>0</v>
      </c>
      <c r="AF196" s="32">
        <f t="shared" si="320"/>
        <v>0</v>
      </c>
      <c r="AG196" s="32">
        <f t="shared" si="321"/>
        <v>0</v>
      </c>
      <c r="AH196" s="32">
        <f t="shared" si="322"/>
        <v>0</v>
      </c>
      <c r="AI196" s="32">
        <f t="shared" si="323"/>
        <v>0</v>
      </c>
      <c r="AJ196" s="32">
        <f t="shared" si="324"/>
        <v>0</v>
      </c>
      <c r="AK196" s="32">
        <f t="shared" si="325"/>
        <v>0</v>
      </c>
      <c r="AL196" s="32">
        <f t="shared" si="326"/>
        <v>0</v>
      </c>
      <c r="AM196" s="32">
        <f t="shared" si="327"/>
        <v>0</v>
      </c>
      <c r="AN196" s="33">
        <f t="shared" si="328"/>
        <v>0</v>
      </c>
      <c r="AO196" s="33">
        <f t="shared" si="329"/>
        <v>0</v>
      </c>
      <c r="AP196" s="33">
        <f t="shared" si="330"/>
        <v>0</v>
      </c>
      <c r="AQ196" s="100">
        <f t="shared" si="331"/>
        <v>0</v>
      </c>
      <c r="AR196" s="32">
        <f t="shared" si="332"/>
        <v>0</v>
      </c>
      <c r="AS196" s="100">
        <f t="shared" si="333"/>
        <v>0</v>
      </c>
      <c r="AT196" s="32">
        <f t="shared" si="334"/>
        <v>0</v>
      </c>
      <c r="AU196" s="106">
        <f t="shared" si="310"/>
        <v>0</v>
      </c>
      <c r="AV196" s="83">
        <f t="shared" si="335"/>
        <v>411.02</v>
      </c>
      <c r="AW196" s="34">
        <f t="shared" si="336"/>
        <v>0</v>
      </c>
      <c r="AX196" s="65"/>
      <c r="AY196" s="65"/>
      <c r="AZ196" s="65"/>
      <c r="BA196" s="65"/>
      <c r="BB196" s="65"/>
      <c r="BC196" s="65"/>
    </row>
    <row r="197" spans="1:55" x14ac:dyDescent="0.25">
      <c r="A197" s="24" t="s">
        <v>203</v>
      </c>
      <c r="B197" s="52" t="s">
        <v>505</v>
      </c>
      <c r="C197" s="26" t="s">
        <v>506</v>
      </c>
      <c r="D197" s="27" t="s">
        <v>93</v>
      </c>
      <c r="E197" s="28">
        <v>1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70"/>
      <c r="Q197" s="70"/>
      <c r="R197" s="70"/>
      <c r="S197" s="98"/>
      <c r="T197" s="30">
        <f t="shared" si="243"/>
        <v>0</v>
      </c>
      <c r="U197" s="30">
        <f t="shared" si="244"/>
        <v>0</v>
      </c>
      <c r="V197" s="85">
        <f t="shared" si="313"/>
        <v>1</v>
      </c>
      <c r="W197" s="96"/>
      <c r="X197" s="96"/>
      <c r="Y197" s="85">
        <f t="shared" si="314"/>
        <v>0</v>
      </c>
      <c r="Z197" s="85">
        <f>E197</f>
        <v>1</v>
      </c>
      <c r="AA197" s="85">
        <f t="shared" ref="AA197:AA198" si="341">Z197-W197</f>
        <v>1</v>
      </c>
      <c r="AB197" s="31">
        <v>498.77570512</v>
      </c>
      <c r="AC197" s="32">
        <f t="shared" si="317"/>
        <v>498.78</v>
      </c>
      <c r="AD197" s="32">
        <f t="shared" si="318"/>
        <v>0</v>
      </c>
      <c r="AE197" s="32">
        <f t="shared" si="319"/>
        <v>0</v>
      </c>
      <c r="AF197" s="32">
        <f t="shared" si="320"/>
        <v>0</v>
      </c>
      <c r="AG197" s="32">
        <f t="shared" si="321"/>
        <v>0</v>
      </c>
      <c r="AH197" s="32">
        <f t="shared" si="322"/>
        <v>0</v>
      </c>
      <c r="AI197" s="32">
        <f t="shared" si="323"/>
        <v>0</v>
      </c>
      <c r="AJ197" s="32">
        <f t="shared" si="324"/>
        <v>0</v>
      </c>
      <c r="AK197" s="32">
        <f t="shared" si="325"/>
        <v>0</v>
      </c>
      <c r="AL197" s="32">
        <f t="shared" si="326"/>
        <v>0</v>
      </c>
      <c r="AM197" s="32">
        <f t="shared" si="327"/>
        <v>0</v>
      </c>
      <c r="AN197" s="33">
        <f t="shared" si="328"/>
        <v>0</v>
      </c>
      <c r="AO197" s="33">
        <f t="shared" si="329"/>
        <v>0</v>
      </c>
      <c r="AP197" s="33">
        <f t="shared" si="330"/>
        <v>0</v>
      </c>
      <c r="AQ197" s="100">
        <f t="shared" si="331"/>
        <v>0</v>
      </c>
      <c r="AR197" s="32">
        <f t="shared" si="332"/>
        <v>0</v>
      </c>
      <c r="AS197" s="100">
        <f t="shared" si="333"/>
        <v>0</v>
      </c>
      <c r="AT197" s="32">
        <f t="shared" si="334"/>
        <v>0</v>
      </c>
      <c r="AU197" s="106">
        <f t="shared" si="310"/>
        <v>0</v>
      </c>
      <c r="AV197" s="83">
        <f t="shared" si="335"/>
        <v>498.78</v>
      </c>
      <c r="AW197" s="34">
        <f t="shared" si="336"/>
        <v>0</v>
      </c>
      <c r="AX197" s="65"/>
      <c r="AY197" s="65"/>
      <c r="AZ197" s="65"/>
      <c r="BA197" s="65"/>
      <c r="BB197" s="65"/>
      <c r="BC197" s="65"/>
    </row>
    <row r="198" spans="1:55" x14ac:dyDescent="0.25">
      <c r="A198" s="24" t="s">
        <v>507</v>
      </c>
      <c r="B198" s="52" t="s">
        <v>508</v>
      </c>
      <c r="C198" s="26" t="s">
        <v>509</v>
      </c>
      <c r="D198" s="27" t="s">
        <v>93</v>
      </c>
      <c r="E198" s="28">
        <v>13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70"/>
      <c r="Q198" s="70"/>
      <c r="R198" s="70"/>
      <c r="S198" s="98"/>
      <c r="T198" s="30">
        <f t="shared" si="243"/>
        <v>0</v>
      </c>
      <c r="U198" s="30">
        <f t="shared" si="244"/>
        <v>0</v>
      </c>
      <c r="V198" s="85">
        <f t="shared" si="313"/>
        <v>13</v>
      </c>
      <c r="W198" s="96"/>
      <c r="X198" s="96"/>
      <c r="Y198" s="85">
        <f t="shared" si="314"/>
        <v>0</v>
      </c>
      <c r="Z198" s="85">
        <f>E198</f>
        <v>13</v>
      </c>
      <c r="AA198" s="85">
        <f t="shared" si="341"/>
        <v>13</v>
      </c>
      <c r="AB198" s="31">
        <v>38.520000000000003</v>
      </c>
      <c r="AC198" s="32">
        <f t="shared" si="317"/>
        <v>500.76</v>
      </c>
      <c r="AD198" s="32">
        <f t="shared" si="318"/>
        <v>0</v>
      </c>
      <c r="AE198" s="32">
        <f t="shared" si="319"/>
        <v>0</v>
      </c>
      <c r="AF198" s="32">
        <f t="shared" si="320"/>
        <v>0</v>
      </c>
      <c r="AG198" s="32">
        <f t="shared" si="321"/>
        <v>0</v>
      </c>
      <c r="AH198" s="32">
        <f t="shared" si="322"/>
        <v>0</v>
      </c>
      <c r="AI198" s="32">
        <f t="shared" si="323"/>
        <v>0</v>
      </c>
      <c r="AJ198" s="32">
        <f t="shared" si="324"/>
        <v>0</v>
      </c>
      <c r="AK198" s="32">
        <f t="shared" si="325"/>
        <v>0</v>
      </c>
      <c r="AL198" s="32">
        <f t="shared" si="326"/>
        <v>0</v>
      </c>
      <c r="AM198" s="32">
        <f t="shared" si="327"/>
        <v>0</v>
      </c>
      <c r="AN198" s="33">
        <f t="shared" si="328"/>
        <v>0</v>
      </c>
      <c r="AO198" s="33">
        <f t="shared" si="329"/>
        <v>0</v>
      </c>
      <c r="AP198" s="33">
        <f t="shared" si="330"/>
        <v>0</v>
      </c>
      <c r="AQ198" s="100">
        <f t="shared" si="331"/>
        <v>0</v>
      </c>
      <c r="AR198" s="32">
        <f t="shared" si="332"/>
        <v>0</v>
      </c>
      <c r="AS198" s="100">
        <f t="shared" si="333"/>
        <v>0</v>
      </c>
      <c r="AT198" s="32">
        <f t="shared" si="334"/>
        <v>0</v>
      </c>
      <c r="AU198" s="106">
        <f t="shared" si="310"/>
        <v>0</v>
      </c>
      <c r="AV198" s="83">
        <f t="shared" si="335"/>
        <v>500.76</v>
      </c>
      <c r="AW198" s="34">
        <f t="shared" si="336"/>
        <v>0</v>
      </c>
      <c r="AX198" s="65"/>
      <c r="AY198" s="65"/>
      <c r="AZ198" s="65"/>
      <c r="BA198" s="65"/>
      <c r="BB198" s="65"/>
      <c r="BC198" s="65"/>
    </row>
    <row r="199" spans="1:55" x14ac:dyDescent="0.25">
      <c r="A199" s="11"/>
      <c r="B199" s="11"/>
      <c r="C199" s="13" t="s">
        <v>510</v>
      </c>
      <c r="D199" s="13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68"/>
      <c r="Q199" s="68"/>
      <c r="R199" s="68"/>
      <c r="S199" s="94"/>
      <c r="T199" s="38">
        <f t="shared" si="243"/>
        <v>0</v>
      </c>
      <c r="U199" s="38">
        <f t="shared" si="244"/>
        <v>0</v>
      </c>
      <c r="V199" s="39"/>
      <c r="W199" s="39"/>
      <c r="X199" s="39"/>
      <c r="Y199" s="39"/>
      <c r="Z199" s="39"/>
      <c r="AA199" s="39"/>
      <c r="AB199" s="39"/>
      <c r="AC199" s="41">
        <f t="shared" ref="AC199" si="342">SUM(AC190:AC198)</f>
        <v>3880.1500000000005</v>
      </c>
      <c r="AD199" s="41">
        <f>SUM(AD190:AD198)</f>
        <v>0</v>
      </c>
      <c r="AE199" s="41">
        <f t="shared" ref="AE199:AT199" si="343">SUM(AE190:AE198)</f>
        <v>0</v>
      </c>
      <c r="AF199" s="41">
        <f t="shared" si="343"/>
        <v>0</v>
      </c>
      <c r="AG199" s="41">
        <f t="shared" si="343"/>
        <v>0</v>
      </c>
      <c r="AH199" s="41">
        <f t="shared" si="343"/>
        <v>0</v>
      </c>
      <c r="AI199" s="41">
        <f t="shared" si="343"/>
        <v>0</v>
      </c>
      <c r="AJ199" s="41">
        <f t="shared" si="343"/>
        <v>0</v>
      </c>
      <c r="AK199" s="41">
        <f t="shared" si="343"/>
        <v>0</v>
      </c>
      <c r="AL199" s="41">
        <f t="shared" si="343"/>
        <v>0</v>
      </c>
      <c r="AM199" s="41">
        <f t="shared" si="343"/>
        <v>0</v>
      </c>
      <c r="AN199" s="41">
        <f t="shared" si="343"/>
        <v>0</v>
      </c>
      <c r="AO199" s="41">
        <f t="shared" si="343"/>
        <v>0</v>
      </c>
      <c r="AP199" s="41">
        <f t="shared" si="343"/>
        <v>0</v>
      </c>
      <c r="AQ199" s="101">
        <f t="shared" si="343"/>
        <v>1506</v>
      </c>
      <c r="AR199" s="41">
        <f t="shared" si="343"/>
        <v>0</v>
      </c>
      <c r="AS199" s="101">
        <f t="shared" si="343"/>
        <v>0</v>
      </c>
      <c r="AT199" s="41">
        <f t="shared" si="343"/>
        <v>0</v>
      </c>
      <c r="AU199" s="106">
        <f>SUBTOTAL(9,AU190:AU198)</f>
        <v>1506</v>
      </c>
      <c r="AV199" s="83"/>
      <c r="AW199" s="34"/>
      <c r="AX199" s="110">
        <f>AU199+AV199</f>
        <v>1506</v>
      </c>
      <c r="AY199" s="110">
        <f>AC199</f>
        <v>3880.1500000000005</v>
      </c>
      <c r="AZ199" s="23"/>
      <c r="BA199" s="23"/>
      <c r="BB199" s="23"/>
      <c r="BC199" s="23"/>
    </row>
    <row r="200" spans="1:55" x14ac:dyDescent="0.25">
      <c r="A200" s="58"/>
      <c r="B200" s="59"/>
      <c r="C200" s="66"/>
      <c r="D200" s="60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70"/>
      <c r="Q200" s="70"/>
      <c r="R200" s="70"/>
      <c r="S200" s="98"/>
      <c r="T200" s="30">
        <f t="shared" si="243"/>
        <v>0</v>
      </c>
      <c r="U200" s="30">
        <f t="shared" si="244"/>
        <v>0</v>
      </c>
      <c r="V200" s="85"/>
      <c r="W200" s="96"/>
      <c r="X200" s="96"/>
      <c r="Y200" s="85"/>
      <c r="Z200" s="85"/>
      <c r="AA200" s="85"/>
      <c r="AB200" s="71"/>
      <c r="AC200" s="48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3"/>
      <c r="AO200" s="33"/>
      <c r="AP200" s="33"/>
      <c r="AQ200" s="100"/>
      <c r="AR200" s="32"/>
      <c r="AS200" s="199"/>
      <c r="AT200" s="199"/>
      <c r="AU200" s="106">
        <f t="shared" si="310"/>
        <v>0</v>
      </c>
      <c r="AV200" s="83">
        <f t="shared" si="335"/>
        <v>0</v>
      </c>
      <c r="AW200" s="34"/>
      <c r="AX200" s="65"/>
      <c r="AY200" s="65"/>
      <c r="AZ200" s="65"/>
      <c r="BA200" s="65"/>
      <c r="BB200" s="65"/>
      <c r="BC200" s="65"/>
    </row>
    <row r="201" spans="1:55" x14ac:dyDescent="0.25">
      <c r="A201" s="11"/>
      <c r="B201" s="11" t="s">
        <v>511</v>
      </c>
      <c r="C201" s="74" t="s">
        <v>512</v>
      </c>
      <c r="D201" s="13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68"/>
      <c r="Q201" s="68"/>
      <c r="R201" s="68"/>
      <c r="S201" s="94"/>
      <c r="T201" s="38">
        <f t="shared" si="243"/>
        <v>0</v>
      </c>
      <c r="U201" s="38">
        <f t="shared" si="244"/>
        <v>0</v>
      </c>
      <c r="V201" s="39"/>
      <c r="W201" s="39"/>
      <c r="X201" s="39"/>
      <c r="Y201" s="39"/>
      <c r="Z201" s="39"/>
      <c r="AA201" s="39"/>
      <c r="AB201" s="39"/>
      <c r="AC201" s="50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0"/>
      <c r="AO201" s="40"/>
      <c r="AP201" s="40"/>
      <c r="AQ201" s="101"/>
      <c r="AR201" s="40"/>
      <c r="AS201" s="202"/>
      <c r="AT201" s="202"/>
      <c r="AU201" s="106">
        <f t="shared" si="310"/>
        <v>0</v>
      </c>
      <c r="AV201" s="83">
        <f t="shared" si="335"/>
        <v>0</v>
      </c>
      <c r="AW201" s="34"/>
      <c r="AX201" s="23"/>
      <c r="AY201" s="23"/>
      <c r="AZ201" s="23"/>
      <c r="BA201" s="23"/>
      <c r="BB201" s="23"/>
      <c r="BC201" s="23"/>
    </row>
    <row r="202" spans="1:55" ht="28.5" x14ac:dyDescent="0.25">
      <c r="A202" s="24" t="s">
        <v>513</v>
      </c>
      <c r="B202" s="52" t="s">
        <v>514</v>
      </c>
      <c r="C202" s="26" t="s">
        <v>515</v>
      </c>
      <c r="D202" s="27" t="s">
        <v>80</v>
      </c>
      <c r="E202" s="28">
        <v>150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70"/>
      <c r="Q202" s="70"/>
      <c r="R202" s="70"/>
      <c r="S202" s="98"/>
      <c r="T202" s="30">
        <f t="shared" si="243"/>
        <v>0</v>
      </c>
      <c r="U202" s="30">
        <f t="shared" si="244"/>
        <v>0</v>
      </c>
      <c r="V202" s="85">
        <f t="shared" ref="V202:V212" si="344">E202-U202</f>
        <v>150</v>
      </c>
      <c r="W202" s="96"/>
      <c r="X202" s="96"/>
      <c r="Y202" s="85">
        <f t="shared" ref="Y202" si="345">W202</f>
        <v>0</v>
      </c>
      <c r="Z202" s="28">
        <v>150</v>
      </c>
      <c r="AA202" s="28">
        <v>150</v>
      </c>
      <c r="AB202" s="31">
        <v>33.74</v>
      </c>
      <c r="AC202" s="32">
        <f t="shared" ref="AC202:AC212" si="346">TRUNC(ROUND(E202*AB202,2),2)</f>
        <v>5061</v>
      </c>
      <c r="AD202" s="32">
        <f t="shared" ref="AD202:AD212" si="347">F202*AB202</f>
        <v>0</v>
      </c>
      <c r="AE202" s="32">
        <f t="shared" ref="AE202:AE212" si="348">G202*AB202</f>
        <v>0</v>
      </c>
      <c r="AF202" s="32">
        <f t="shared" ref="AF202:AF212" si="349">H202*AB202</f>
        <v>0</v>
      </c>
      <c r="AG202" s="32">
        <f t="shared" ref="AG202:AG212" si="350">I202*AB202</f>
        <v>0</v>
      </c>
      <c r="AH202" s="32">
        <f t="shared" ref="AH202:AH212" si="351">J202*AB202</f>
        <v>0</v>
      </c>
      <c r="AI202" s="32">
        <f t="shared" ref="AI202:AI212" si="352">K202*AB202</f>
        <v>0</v>
      </c>
      <c r="AJ202" s="32">
        <f t="shared" ref="AJ202:AJ212" si="353">L202*AB202</f>
        <v>0</v>
      </c>
      <c r="AK202" s="32">
        <f t="shared" ref="AK202:AK212" si="354">M202*AB202</f>
        <v>0</v>
      </c>
      <c r="AL202" s="32">
        <f t="shared" ref="AL202:AL212" si="355">N202*AB202</f>
        <v>0</v>
      </c>
      <c r="AM202" s="32">
        <f t="shared" ref="AM202:AM212" si="356">O202*AB202</f>
        <v>0</v>
      </c>
      <c r="AN202" s="33">
        <f t="shared" ref="AN202:AN212" si="357">TRUNC(ROUND(P202*AB202,2),2)</f>
        <v>0</v>
      </c>
      <c r="AO202" s="33">
        <f t="shared" ref="AO202:AO212" si="358">Q202*AB202</f>
        <v>0</v>
      </c>
      <c r="AP202" s="33">
        <f t="shared" ref="AP202:AP212" si="359">R202*AB202</f>
        <v>0</v>
      </c>
      <c r="AQ202" s="100">
        <f t="shared" ref="AQ202:AQ212" si="360">S202*AB202</f>
        <v>0</v>
      </c>
      <c r="AR202" s="32">
        <f t="shared" ref="AR202:AR212" si="361">T202*AB202</f>
        <v>0</v>
      </c>
      <c r="AS202" s="100">
        <f t="shared" ref="AS202:AS212" si="362">AB202*X202</f>
        <v>0</v>
      </c>
      <c r="AT202" s="32">
        <f t="shared" ref="AT202:AT212" si="363">AR202+AS202</f>
        <v>0</v>
      </c>
      <c r="AU202" s="106">
        <f t="shared" si="310"/>
        <v>0</v>
      </c>
      <c r="AV202" s="83">
        <f t="shared" si="335"/>
        <v>5061</v>
      </c>
      <c r="AW202" s="34">
        <f t="shared" ref="AW202:AW212" si="364">(U202*100)/E202</f>
        <v>0</v>
      </c>
      <c r="AX202" s="65"/>
      <c r="AY202" s="65"/>
      <c r="AZ202" s="65"/>
      <c r="BA202" s="65"/>
      <c r="BB202" s="65"/>
      <c r="BC202" s="65"/>
    </row>
    <row r="203" spans="1:55" ht="28.5" x14ac:dyDescent="0.25">
      <c r="A203" s="24" t="s">
        <v>516</v>
      </c>
      <c r="B203" s="52" t="s">
        <v>517</v>
      </c>
      <c r="C203" s="26" t="s">
        <v>518</v>
      </c>
      <c r="D203" s="27" t="s">
        <v>80</v>
      </c>
      <c r="E203" s="28">
        <v>210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70"/>
      <c r="Q203" s="70"/>
      <c r="R203" s="70"/>
      <c r="S203" s="98"/>
      <c r="T203" s="30">
        <f t="shared" si="243"/>
        <v>0</v>
      </c>
      <c r="U203" s="30">
        <f t="shared" si="244"/>
        <v>0</v>
      </c>
      <c r="V203" s="85">
        <f t="shared" si="344"/>
        <v>210</v>
      </c>
      <c r="W203" s="96"/>
      <c r="X203" s="96"/>
      <c r="Y203" s="85">
        <f t="shared" ref="Y203" si="365">W203</f>
        <v>0</v>
      </c>
      <c r="Z203" s="28">
        <v>210</v>
      </c>
      <c r="AA203" s="28">
        <v>210</v>
      </c>
      <c r="AB203" s="31">
        <v>23.65</v>
      </c>
      <c r="AC203" s="32">
        <f t="shared" si="346"/>
        <v>4966.5</v>
      </c>
      <c r="AD203" s="32">
        <f t="shared" si="347"/>
        <v>0</v>
      </c>
      <c r="AE203" s="32">
        <f t="shared" si="348"/>
        <v>0</v>
      </c>
      <c r="AF203" s="32">
        <f t="shared" si="349"/>
        <v>0</v>
      </c>
      <c r="AG203" s="32">
        <f t="shared" si="350"/>
        <v>0</v>
      </c>
      <c r="AH203" s="32">
        <f t="shared" si="351"/>
        <v>0</v>
      </c>
      <c r="AI203" s="32">
        <f t="shared" si="352"/>
        <v>0</v>
      </c>
      <c r="AJ203" s="32">
        <f t="shared" si="353"/>
        <v>0</v>
      </c>
      <c r="AK203" s="32">
        <f t="shared" si="354"/>
        <v>0</v>
      </c>
      <c r="AL203" s="32">
        <f t="shared" si="355"/>
        <v>0</v>
      </c>
      <c r="AM203" s="32">
        <f t="shared" si="356"/>
        <v>0</v>
      </c>
      <c r="AN203" s="33">
        <f t="shared" si="357"/>
        <v>0</v>
      </c>
      <c r="AO203" s="33">
        <f t="shared" si="358"/>
        <v>0</v>
      </c>
      <c r="AP203" s="33">
        <f t="shared" si="359"/>
        <v>0</v>
      </c>
      <c r="AQ203" s="100">
        <f t="shared" si="360"/>
        <v>0</v>
      </c>
      <c r="AR203" s="32">
        <f t="shared" si="361"/>
        <v>0</v>
      </c>
      <c r="AS203" s="100">
        <f t="shared" si="362"/>
        <v>0</v>
      </c>
      <c r="AT203" s="32">
        <f t="shared" si="363"/>
        <v>0</v>
      </c>
      <c r="AU203" s="106">
        <f t="shared" si="310"/>
        <v>0</v>
      </c>
      <c r="AV203" s="83">
        <f t="shared" si="335"/>
        <v>4966.5</v>
      </c>
      <c r="AW203" s="34">
        <f t="shared" si="364"/>
        <v>0</v>
      </c>
      <c r="AX203" s="65"/>
      <c r="AY203" s="65"/>
      <c r="AZ203" s="65"/>
      <c r="BA203" s="65"/>
      <c r="BB203" s="65"/>
      <c r="BC203" s="65"/>
    </row>
    <row r="204" spans="1:55" ht="28.5" x14ac:dyDescent="0.25">
      <c r="A204" s="24" t="s">
        <v>519</v>
      </c>
      <c r="B204" s="52" t="s">
        <v>520</v>
      </c>
      <c r="C204" s="26" t="s">
        <v>521</v>
      </c>
      <c r="D204" s="27" t="s">
        <v>93</v>
      </c>
      <c r="E204" s="28">
        <v>12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70"/>
      <c r="Q204" s="70"/>
      <c r="R204" s="70"/>
      <c r="S204" s="98"/>
      <c r="T204" s="30">
        <f t="shared" si="243"/>
        <v>0</v>
      </c>
      <c r="U204" s="30">
        <f t="shared" si="244"/>
        <v>0</v>
      </c>
      <c r="V204" s="85">
        <f t="shared" si="344"/>
        <v>12</v>
      </c>
      <c r="W204" s="96"/>
      <c r="X204" s="96"/>
      <c r="Y204" s="85">
        <f t="shared" ref="Y204" si="366">W204</f>
        <v>0</v>
      </c>
      <c r="Z204" s="28">
        <v>12</v>
      </c>
      <c r="AA204" s="28">
        <v>12</v>
      </c>
      <c r="AB204" s="31">
        <v>79.760000000000005</v>
      </c>
      <c r="AC204" s="32">
        <f t="shared" si="346"/>
        <v>957.12</v>
      </c>
      <c r="AD204" s="32">
        <f t="shared" si="347"/>
        <v>0</v>
      </c>
      <c r="AE204" s="32">
        <f t="shared" si="348"/>
        <v>0</v>
      </c>
      <c r="AF204" s="32">
        <f t="shared" si="349"/>
        <v>0</v>
      </c>
      <c r="AG204" s="32">
        <f t="shared" si="350"/>
        <v>0</v>
      </c>
      <c r="AH204" s="32">
        <f t="shared" si="351"/>
        <v>0</v>
      </c>
      <c r="AI204" s="32">
        <f t="shared" si="352"/>
        <v>0</v>
      </c>
      <c r="AJ204" s="32">
        <f t="shared" si="353"/>
        <v>0</v>
      </c>
      <c r="AK204" s="32">
        <f t="shared" si="354"/>
        <v>0</v>
      </c>
      <c r="AL204" s="32">
        <f t="shared" si="355"/>
        <v>0</v>
      </c>
      <c r="AM204" s="32">
        <f t="shared" si="356"/>
        <v>0</v>
      </c>
      <c r="AN204" s="33">
        <f t="shared" si="357"/>
        <v>0</v>
      </c>
      <c r="AO204" s="33">
        <f t="shared" si="358"/>
        <v>0</v>
      </c>
      <c r="AP204" s="33">
        <f t="shared" si="359"/>
        <v>0</v>
      </c>
      <c r="AQ204" s="100">
        <f t="shared" si="360"/>
        <v>0</v>
      </c>
      <c r="AR204" s="32">
        <f t="shared" si="361"/>
        <v>0</v>
      </c>
      <c r="AS204" s="100">
        <f t="shared" si="362"/>
        <v>0</v>
      </c>
      <c r="AT204" s="32">
        <f t="shared" si="363"/>
        <v>0</v>
      </c>
      <c r="AU204" s="106">
        <f t="shared" si="310"/>
        <v>0</v>
      </c>
      <c r="AV204" s="83">
        <f t="shared" si="335"/>
        <v>957.12</v>
      </c>
      <c r="AW204" s="34">
        <f t="shared" si="364"/>
        <v>0</v>
      </c>
      <c r="AX204" s="65"/>
      <c r="AY204" s="65"/>
      <c r="AZ204" s="65"/>
      <c r="BA204" s="65"/>
      <c r="BB204" s="65"/>
      <c r="BC204" s="65"/>
    </row>
    <row r="205" spans="1:55" x14ac:dyDescent="0.25">
      <c r="A205" s="24" t="s">
        <v>203</v>
      </c>
      <c r="B205" s="52" t="s">
        <v>522</v>
      </c>
      <c r="C205" s="26" t="s">
        <v>523</v>
      </c>
      <c r="D205" s="27" t="s">
        <v>93</v>
      </c>
      <c r="E205" s="28">
        <v>12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70"/>
      <c r="Q205" s="70"/>
      <c r="R205" s="70"/>
      <c r="S205" s="98"/>
      <c r="T205" s="30">
        <f t="shared" ref="T205:T265" si="367">F205+G205+H205+I205+J205+K205+L205+M205+N205+O205+P205+Q205+R205</f>
        <v>0</v>
      </c>
      <c r="U205" s="30">
        <f t="shared" ref="U205:U266" si="368">T205+S205</f>
        <v>0</v>
      </c>
      <c r="V205" s="85">
        <f t="shared" si="344"/>
        <v>12</v>
      </c>
      <c r="W205" s="96"/>
      <c r="X205" s="96"/>
      <c r="Y205" s="85">
        <f t="shared" ref="Y205" si="369">W205</f>
        <v>0</v>
      </c>
      <c r="Z205" s="28">
        <v>12</v>
      </c>
      <c r="AA205" s="28">
        <v>12</v>
      </c>
      <c r="AB205" s="31">
        <v>71.852853072000002</v>
      </c>
      <c r="AC205" s="32">
        <f t="shared" si="346"/>
        <v>862.23</v>
      </c>
      <c r="AD205" s="32">
        <f t="shared" si="347"/>
        <v>0</v>
      </c>
      <c r="AE205" s="32">
        <f t="shared" si="348"/>
        <v>0</v>
      </c>
      <c r="AF205" s="32">
        <f t="shared" si="349"/>
        <v>0</v>
      </c>
      <c r="AG205" s="32">
        <f t="shared" si="350"/>
        <v>0</v>
      </c>
      <c r="AH205" s="32">
        <f t="shared" si="351"/>
        <v>0</v>
      </c>
      <c r="AI205" s="32">
        <f t="shared" si="352"/>
        <v>0</v>
      </c>
      <c r="AJ205" s="32">
        <f t="shared" si="353"/>
        <v>0</v>
      </c>
      <c r="AK205" s="32">
        <f t="shared" si="354"/>
        <v>0</v>
      </c>
      <c r="AL205" s="32">
        <f t="shared" si="355"/>
        <v>0</v>
      </c>
      <c r="AM205" s="32">
        <f t="shared" si="356"/>
        <v>0</v>
      </c>
      <c r="AN205" s="33">
        <f t="shared" si="357"/>
        <v>0</v>
      </c>
      <c r="AO205" s="33">
        <f t="shared" si="358"/>
        <v>0</v>
      </c>
      <c r="AP205" s="33">
        <f t="shared" si="359"/>
        <v>0</v>
      </c>
      <c r="AQ205" s="100">
        <f t="shared" si="360"/>
        <v>0</v>
      </c>
      <c r="AR205" s="32">
        <f t="shared" si="361"/>
        <v>0</v>
      </c>
      <c r="AS205" s="100">
        <f t="shared" si="362"/>
        <v>0</v>
      </c>
      <c r="AT205" s="32">
        <f t="shared" si="363"/>
        <v>0</v>
      </c>
      <c r="AU205" s="106">
        <f t="shared" si="310"/>
        <v>0</v>
      </c>
      <c r="AV205" s="83">
        <f t="shared" si="335"/>
        <v>862.23</v>
      </c>
      <c r="AW205" s="34">
        <f t="shared" si="364"/>
        <v>0</v>
      </c>
      <c r="AX205" s="65"/>
      <c r="AY205" s="65"/>
      <c r="AZ205" s="65"/>
      <c r="BA205" s="65"/>
      <c r="BB205" s="65"/>
      <c r="BC205" s="65"/>
    </row>
    <row r="206" spans="1:55" ht="42.75" x14ac:dyDescent="0.25">
      <c r="A206" s="24" t="s">
        <v>524</v>
      </c>
      <c r="B206" s="52" t="s">
        <v>525</v>
      </c>
      <c r="C206" s="26" t="s">
        <v>526</v>
      </c>
      <c r="D206" s="27" t="s">
        <v>93</v>
      </c>
      <c r="E206" s="28">
        <v>12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70"/>
      <c r="Q206" s="70"/>
      <c r="R206" s="70"/>
      <c r="S206" s="98"/>
      <c r="T206" s="30">
        <f t="shared" si="367"/>
        <v>0</v>
      </c>
      <c r="U206" s="30">
        <f t="shared" si="368"/>
        <v>0</v>
      </c>
      <c r="V206" s="85">
        <f t="shared" si="344"/>
        <v>12</v>
      </c>
      <c r="W206" s="96"/>
      <c r="X206" s="96"/>
      <c r="Y206" s="85">
        <f t="shared" ref="Y206" si="370">W206</f>
        <v>0</v>
      </c>
      <c r="Z206" s="28">
        <v>12</v>
      </c>
      <c r="AA206" s="28">
        <v>12</v>
      </c>
      <c r="AB206" s="31">
        <v>45.25</v>
      </c>
      <c r="AC206" s="32">
        <f t="shared" si="346"/>
        <v>543</v>
      </c>
      <c r="AD206" s="32">
        <f t="shared" si="347"/>
        <v>0</v>
      </c>
      <c r="AE206" s="32">
        <f t="shared" si="348"/>
        <v>0</v>
      </c>
      <c r="AF206" s="32">
        <f t="shared" si="349"/>
        <v>0</v>
      </c>
      <c r="AG206" s="32">
        <f t="shared" si="350"/>
        <v>0</v>
      </c>
      <c r="AH206" s="32">
        <f t="shared" si="351"/>
        <v>0</v>
      </c>
      <c r="AI206" s="32">
        <f t="shared" si="352"/>
        <v>0</v>
      </c>
      <c r="AJ206" s="32">
        <f t="shared" si="353"/>
        <v>0</v>
      </c>
      <c r="AK206" s="32">
        <f t="shared" si="354"/>
        <v>0</v>
      </c>
      <c r="AL206" s="32">
        <f t="shared" si="355"/>
        <v>0</v>
      </c>
      <c r="AM206" s="32">
        <f t="shared" si="356"/>
        <v>0</v>
      </c>
      <c r="AN206" s="33">
        <f t="shared" si="357"/>
        <v>0</v>
      </c>
      <c r="AO206" s="33">
        <f t="shared" si="358"/>
        <v>0</v>
      </c>
      <c r="AP206" s="33">
        <f t="shared" si="359"/>
        <v>0</v>
      </c>
      <c r="AQ206" s="100">
        <f t="shared" si="360"/>
        <v>0</v>
      </c>
      <c r="AR206" s="32">
        <f t="shared" si="361"/>
        <v>0</v>
      </c>
      <c r="AS206" s="100">
        <f t="shared" si="362"/>
        <v>0</v>
      </c>
      <c r="AT206" s="32">
        <f t="shared" si="363"/>
        <v>0</v>
      </c>
      <c r="AU206" s="106">
        <f t="shared" si="310"/>
        <v>0</v>
      </c>
      <c r="AV206" s="83">
        <f t="shared" si="335"/>
        <v>543</v>
      </c>
      <c r="AW206" s="34">
        <f t="shared" si="364"/>
        <v>0</v>
      </c>
      <c r="AX206" s="65"/>
      <c r="AY206" s="65"/>
      <c r="AZ206" s="65"/>
      <c r="BA206" s="65"/>
      <c r="BB206" s="65"/>
      <c r="BC206" s="65"/>
    </row>
    <row r="207" spans="1:55" x14ac:dyDescent="0.25">
      <c r="A207" s="24" t="s">
        <v>527</v>
      </c>
      <c r="B207" s="52" t="s">
        <v>528</v>
      </c>
      <c r="C207" s="26" t="s">
        <v>529</v>
      </c>
      <c r="D207" s="27" t="s">
        <v>93</v>
      </c>
      <c r="E207" s="28">
        <v>12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70"/>
      <c r="Q207" s="70"/>
      <c r="R207" s="70"/>
      <c r="S207" s="98"/>
      <c r="T207" s="30">
        <f t="shared" si="367"/>
        <v>0</v>
      </c>
      <c r="U207" s="30">
        <f t="shared" si="368"/>
        <v>0</v>
      </c>
      <c r="V207" s="85">
        <f t="shared" si="344"/>
        <v>12</v>
      </c>
      <c r="W207" s="96"/>
      <c r="X207" s="96"/>
      <c r="Y207" s="85">
        <f t="shared" ref="Y207" si="371">W207</f>
        <v>0</v>
      </c>
      <c r="Z207" s="28">
        <v>12</v>
      </c>
      <c r="AA207" s="28">
        <v>12</v>
      </c>
      <c r="AB207" s="31">
        <v>112.56</v>
      </c>
      <c r="AC207" s="32">
        <f t="shared" si="346"/>
        <v>1350.72</v>
      </c>
      <c r="AD207" s="32">
        <f t="shared" si="347"/>
        <v>0</v>
      </c>
      <c r="AE207" s="32">
        <f t="shared" si="348"/>
        <v>0</v>
      </c>
      <c r="AF207" s="32">
        <f t="shared" si="349"/>
        <v>0</v>
      </c>
      <c r="AG207" s="32">
        <f t="shared" si="350"/>
        <v>0</v>
      </c>
      <c r="AH207" s="32">
        <f t="shared" si="351"/>
        <v>0</v>
      </c>
      <c r="AI207" s="32">
        <f t="shared" si="352"/>
        <v>0</v>
      </c>
      <c r="AJ207" s="32">
        <f t="shared" si="353"/>
        <v>0</v>
      </c>
      <c r="AK207" s="32">
        <f t="shared" si="354"/>
        <v>0</v>
      </c>
      <c r="AL207" s="32">
        <f t="shared" si="355"/>
        <v>0</v>
      </c>
      <c r="AM207" s="32">
        <f t="shared" si="356"/>
        <v>0</v>
      </c>
      <c r="AN207" s="33">
        <f t="shared" si="357"/>
        <v>0</v>
      </c>
      <c r="AO207" s="33">
        <f t="shared" si="358"/>
        <v>0</v>
      </c>
      <c r="AP207" s="33">
        <f t="shared" si="359"/>
        <v>0</v>
      </c>
      <c r="AQ207" s="100">
        <f t="shared" si="360"/>
        <v>0</v>
      </c>
      <c r="AR207" s="32">
        <f t="shared" si="361"/>
        <v>0</v>
      </c>
      <c r="AS207" s="100">
        <f t="shared" si="362"/>
        <v>0</v>
      </c>
      <c r="AT207" s="32">
        <f t="shared" si="363"/>
        <v>0</v>
      </c>
      <c r="AU207" s="106">
        <f t="shared" si="310"/>
        <v>0</v>
      </c>
      <c r="AV207" s="83">
        <f t="shared" si="335"/>
        <v>1350.72</v>
      </c>
      <c r="AW207" s="34">
        <f t="shared" si="364"/>
        <v>0</v>
      </c>
      <c r="AX207" s="65"/>
      <c r="AY207" s="65"/>
      <c r="AZ207" s="65"/>
      <c r="BA207" s="65"/>
      <c r="BB207" s="65"/>
      <c r="BC207" s="65"/>
    </row>
    <row r="208" spans="1:55" ht="42.75" x14ac:dyDescent="0.25">
      <c r="A208" s="24" t="s">
        <v>530</v>
      </c>
      <c r="B208" s="52" t="s">
        <v>531</v>
      </c>
      <c r="C208" s="26" t="s">
        <v>532</v>
      </c>
      <c r="D208" s="27" t="s">
        <v>93</v>
      </c>
      <c r="E208" s="28">
        <v>12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70"/>
      <c r="Q208" s="70"/>
      <c r="R208" s="70"/>
      <c r="S208" s="98"/>
      <c r="T208" s="30">
        <f t="shared" si="367"/>
        <v>0</v>
      </c>
      <c r="U208" s="30">
        <f t="shared" si="368"/>
        <v>0</v>
      </c>
      <c r="V208" s="85">
        <f t="shared" si="344"/>
        <v>12</v>
      </c>
      <c r="W208" s="96"/>
      <c r="X208" s="96"/>
      <c r="Y208" s="85">
        <f t="shared" ref="Y208" si="372">W208</f>
        <v>0</v>
      </c>
      <c r="Z208" s="28">
        <v>12</v>
      </c>
      <c r="AA208" s="28">
        <v>12</v>
      </c>
      <c r="AB208" s="31">
        <v>47.39</v>
      </c>
      <c r="AC208" s="32">
        <f t="shared" si="346"/>
        <v>568.67999999999995</v>
      </c>
      <c r="AD208" s="32">
        <f t="shared" si="347"/>
        <v>0</v>
      </c>
      <c r="AE208" s="32">
        <f t="shared" si="348"/>
        <v>0</v>
      </c>
      <c r="AF208" s="32">
        <f t="shared" si="349"/>
        <v>0</v>
      </c>
      <c r="AG208" s="32">
        <f t="shared" si="350"/>
        <v>0</v>
      </c>
      <c r="AH208" s="32">
        <f t="shared" si="351"/>
        <v>0</v>
      </c>
      <c r="AI208" s="32">
        <f t="shared" si="352"/>
        <v>0</v>
      </c>
      <c r="AJ208" s="32">
        <f t="shared" si="353"/>
        <v>0</v>
      </c>
      <c r="AK208" s="32">
        <f t="shared" si="354"/>
        <v>0</v>
      </c>
      <c r="AL208" s="32">
        <f t="shared" si="355"/>
        <v>0</v>
      </c>
      <c r="AM208" s="32">
        <f t="shared" si="356"/>
        <v>0</v>
      </c>
      <c r="AN208" s="33">
        <f t="shared" si="357"/>
        <v>0</v>
      </c>
      <c r="AO208" s="33">
        <f t="shared" si="358"/>
        <v>0</v>
      </c>
      <c r="AP208" s="33">
        <f t="shared" si="359"/>
        <v>0</v>
      </c>
      <c r="AQ208" s="100">
        <f t="shared" si="360"/>
        <v>0</v>
      </c>
      <c r="AR208" s="32">
        <f t="shared" si="361"/>
        <v>0</v>
      </c>
      <c r="AS208" s="100">
        <f t="shared" si="362"/>
        <v>0</v>
      </c>
      <c r="AT208" s="32">
        <f t="shared" si="363"/>
        <v>0</v>
      </c>
      <c r="AU208" s="106">
        <f t="shared" si="310"/>
        <v>0</v>
      </c>
      <c r="AV208" s="83">
        <f t="shared" si="335"/>
        <v>568.67999999999995</v>
      </c>
      <c r="AW208" s="34">
        <f t="shared" si="364"/>
        <v>0</v>
      </c>
      <c r="AX208" s="65"/>
      <c r="AY208" s="65"/>
      <c r="AZ208" s="65"/>
      <c r="BA208" s="65"/>
      <c r="BB208" s="65"/>
      <c r="BC208" s="65"/>
    </row>
    <row r="209" spans="1:55" ht="42.75" x14ac:dyDescent="0.25">
      <c r="A209" s="24" t="s">
        <v>533</v>
      </c>
      <c r="B209" s="52" t="s">
        <v>534</v>
      </c>
      <c r="C209" s="26" t="s">
        <v>535</v>
      </c>
      <c r="D209" s="27" t="s">
        <v>93</v>
      </c>
      <c r="E209" s="28">
        <v>86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70"/>
      <c r="Q209" s="70"/>
      <c r="R209" s="70"/>
      <c r="S209" s="98"/>
      <c r="T209" s="30">
        <f t="shared" si="367"/>
        <v>0</v>
      </c>
      <c r="U209" s="30">
        <f t="shared" si="368"/>
        <v>0</v>
      </c>
      <c r="V209" s="85">
        <f t="shared" si="344"/>
        <v>86</v>
      </c>
      <c r="W209" s="96"/>
      <c r="X209" s="96"/>
      <c r="Y209" s="85">
        <f t="shared" ref="Y209" si="373">W209</f>
        <v>0</v>
      </c>
      <c r="Z209" s="28">
        <v>86</v>
      </c>
      <c r="AA209" s="28">
        <v>86</v>
      </c>
      <c r="AB209" s="31">
        <v>10.77</v>
      </c>
      <c r="AC209" s="32">
        <f t="shared" si="346"/>
        <v>926.22</v>
      </c>
      <c r="AD209" s="32">
        <f t="shared" si="347"/>
        <v>0</v>
      </c>
      <c r="AE209" s="32">
        <f t="shared" si="348"/>
        <v>0</v>
      </c>
      <c r="AF209" s="32">
        <f t="shared" si="349"/>
        <v>0</v>
      </c>
      <c r="AG209" s="32">
        <f t="shared" si="350"/>
        <v>0</v>
      </c>
      <c r="AH209" s="32">
        <f t="shared" si="351"/>
        <v>0</v>
      </c>
      <c r="AI209" s="32">
        <f t="shared" si="352"/>
        <v>0</v>
      </c>
      <c r="AJ209" s="32">
        <f t="shared" si="353"/>
        <v>0</v>
      </c>
      <c r="AK209" s="32">
        <f t="shared" si="354"/>
        <v>0</v>
      </c>
      <c r="AL209" s="32">
        <f t="shared" si="355"/>
        <v>0</v>
      </c>
      <c r="AM209" s="32">
        <f t="shared" si="356"/>
        <v>0</v>
      </c>
      <c r="AN209" s="33">
        <f t="shared" si="357"/>
        <v>0</v>
      </c>
      <c r="AO209" s="33">
        <f t="shared" si="358"/>
        <v>0</v>
      </c>
      <c r="AP209" s="33">
        <f t="shared" si="359"/>
        <v>0</v>
      </c>
      <c r="AQ209" s="100">
        <f t="shared" si="360"/>
        <v>0</v>
      </c>
      <c r="AR209" s="32">
        <f t="shared" si="361"/>
        <v>0</v>
      </c>
      <c r="AS209" s="100">
        <f t="shared" si="362"/>
        <v>0</v>
      </c>
      <c r="AT209" s="32">
        <f t="shared" si="363"/>
        <v>0</v>
      </c>
      <c r="AU209" s="106">
        <f t="shared" si="310"/>
        <v>0</v>
      </c>
      <c r="AV209" s="83">
        <f t="shared" si="335"/>
        <v>926.22</v>
      </c>
      <c r="AW209" s="34">
        <f t="shared" si="364"/>
        <v>0</v>
      </c>
      <c r="AX209" s="65"/>
      <c r="AY209" s="65"/>
      <c r="AZ209" s="65"/>
      <c r="BA209" s="65"/>
      <c r="BB209" s="65"/>
      <c r="BC209" s="65"/>
    </row>
    <row r="210" spans="1:55" ht="28.5" x14ac:dyDescent="0.25">
      <c r="A210" s="24" t="s">
        <v>536</v>
      </c>
      <c r="B210" s="52" t="s">
        <v>537</v>
      </c>
      <c r="C210" s="26" t="s">
        <v>538</v>
      </c>
      <c r="D210" s="27" t="s">
        <v>93</v>
      </c>
      <c r="E210" s="28">
        <v>38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70"/>
      <c r="Q210" s="70"/>
      <c r="R210" s="70"/>
      <c r="S210" s="98"/>
      <c r="T210" s="30">
        <f t="shared" si="367"/>
        <v>0</v>
      </c>
      <c r="U210" s="30">
        <f t="shared" si="368"/>
        <v>0</v>
      </c>
      <c r="V210" s="85">
        <f t="shared" si="344"/>
        <v>38</v>
      </c>
      <c r="W210" s="96"/>
      <c r="X210" s="96"/>
      <c r="Y210" s="85">
        <f t="shared" ref="Y210" si="374">W210</f>
        <v>0</v>
      </c>
      <c r="Z210" s="28">
        <v>38</v>
      </c>
      <c r="AA210" s="28">
        <v>38</v>
      </c>
      <c r="AB210" s="31">
        <v>56.63</v>
      </c>
      <c r="AC210" s="32">
        <f t="shared" si="346"/>
        <v>2151.94</v>
      </c>
      <c r="AD210" s="32">
        <f t="shared" si="347"/>
        <v>0</v>
      </c>
      <c r="AE210" s="32">
        <f t="shared" si="348"/>
        <v>0</v>
      </c>
      <c r="AF210" s="32">
        <f t="shared" si="349"/>
        <v>0</v>
      </c>
      <c r="AG210" s="32">
        <f t="shared" si="350"/>
        <v>0</v>
      </c>
      <c r="AH210" s="32">
        <f t="shared" si="351"/>
        <v>0</v>
      </c>
      <c r="AI210" s="32">
        <f t="shared" si="352"/>
        <v>0</v>
      </c>
      <c r="AJ210" s="32">
        <f t="shared" si="353"/>
        <v>0</v>
      </c>
      <c r="AK210" s="32">
        <f t="shared" si="354"/>
        <v>0</v>
      </c>
      <c r="AL210" s="32">
        <f t="shared" si="355"/>
        <v>0</v>
      </c>
      <c r="AM210" s="32">
        <f t="shared" si="356"/>
        <v>0</v>
      </c>
      <c r="AN210" s="33">
        <f t="shared" si="357"/>
        <v>0</v>
      </c>
      <c r="AO210" s="33">
        <f t="shared" si="358"/>
        <v>0</v>
      </c>
      <c r="AP210" s="33">
        <f t="shared" si="359"/>
        <v>0</v>
      </c>
      <c r="AQ210" s="100">
        <f t="shared" si="360"/>
        <v>0</v>
      </c>
      <c r="AR210" s="32">
        <f t="shared" si="361"/>
        <v>0</v>
      </c>
      <c r="AS210" s="100">
        <f t="shared" si="362"/>
        <v>0</v>
      </c>
      <c r="AT210" s="32">
        <f t="shared" si="363"/>
        <v>0</v>
      </c>
      <c r="AU210" s="106">
        <f t="shared" si="310"/>
        <v>0</v>
      </c>
      <c r="AV210" s="83">
        <f t="shared" si="335"/>
        <v>2151.94</v>
      </c>
      <c r="AW210" s="34">
        <f t="shared" si="364"/>
        <v>0</v>
      </c>
      <c r="AX210" s="65"/>
      <c r="AY210" s="65"/>
      <c r="AZ210" s="65"/>
      <c r="BA210" s="65"/>
      <c r="BB210" s="65"/>
      <c r="BC210" s="65"/>
    </row>
    <row r="211" spans="1:55" ht="57" x14ac:dyDescent="0.25">
      <c r="A211" s="24" t="s">
        <v>539</v>
      </c>
      <c r="B211" s="52" t="s">
        <v>540</v>
      </c>
      <c r="C211" s="26" t="s">
        <v>541</v>
      </c>
      <c r="D211" s="27" t="s">
        <v>93</v>
      </c>
      <c r="E211" s="28">
        <v>1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70"/>
      <c r="Q211" s="70"/>
      <c r="R211" s="70"/>
      <c r="S211" s="98"/>
      <c r="T211" s="30">
        <f t="shared" si="367"/>
        <v>0</v>
      </c>
      <c r="U211" s="30">
        <f t="shared" si="368"/>
        <v>0</v>
      </c>
      <c r="V211" s="85">
        <f t="shared" si="344"/>
        <v>1</v>
      </c>
      <c r="W211" s="96"/>
      <c r="X211" s="96"/>
      <c r="Y211" s="85">
        <f t="shared" ref="Y211" si="375">W211</f>
        <v>0</v>
      </c>
      <c r="Z211" s="28">
        <v>1</v>
      </c>
      <c r="AA211" s="28">
        <v>1</v>
      </c>
      <c r="AB211" s="31">
        <v>1115.02</v>
      </c>
      <c r="AC211" s="32">
        <f t="shared" si="346"/>
        <v>1115.02</v>
      </c>
      <c r="AD211" s="32">
        <f t="shared" si="347"/>
        <v>0</v>
      </c>
      <c r="AE211" s="32">
        <f t="shared" si="348"/>
        <v>0</v>
      </c>
      <c r="AF211" s="32">
        <f t="shared" si="349"/>
        <v>0</v>
      </c>
      <c r="AG211" s="32">
        <f t="shared" si="350"/>
        <v>0</v>
      </c>
      <c r="AH211" s="32">
        <f t="shared" si="351"/>
        <v>0</v>
      </c>
      <c r="AI211" s="32">
        <f t="shared" si="352"/>
        <v>0</v>
      </c>
      <c r="AJ211" s="32">
        <f t="shared" si="353"/>
        <v>0</v>
      </c>
      <c r="AK211" s="32">
        <f t="shared" si="354"/>
        <v>0</v>
      </c>
      <c r="AL211" s="32">
        <f t="shared" si="355"/>
        <v>0</v>
      </c>
      <c r="AM211" s="32">
        <f t="shared" si="356"/>
        <v>0</v>
      </c>
      <c r="AN211" s="33">
        <f t="shared" si="357"/>
        <v>0</v>
      </c>
      <c r="AO211" s="33">
        <f t="shared" si="358"/>
        <v>0</v>
      </c>
      <c r="AP211" s="33">
        <f t="shared" si="359"/>
        <v>0</v>
      </c>
      <c r="AQ211" s="100">
        <f t="shared" si="360"/>
        <v>0</v>
      </c>
      <c r="AR211" s="32">
        <f t="shared" si="361"/>
        <v>0</v>
      </c>
      <c r="AS211" s="100">
        <f t="shared" si="362"/>
        <v>0</v>
      </c>
      <c r="AT211" s="32">
        <f t="shared" si="363"/>
        <v>0</v>
      </c>
      <c r="AU211" s="106">
        <f t="shared" si="310"/>
        <v>0</v>
      </c>
      <c r="AV211" s="83">
        <f t="shared" si="335"/>
        <v>1115.02</v>
      </c>
      <c r="AW211" s="34">
        <f t="shared" si="364"/>
        <v>0</v>
      </c>
      <c r="AX211" s="65"/>
      <c r="AY211" s="65"/>
      <c r="AZ211" s="65"/>
      <c r="BA211" s="65"/>
      <c r="BB211" s="65"/>
      <c r="BC211" s="65"/>
    </row>
    <row r="212" spans="1:55" ht="42.75" x14ac:dyDescent="0.25">
      <c r="A212" s="24" t="s">
        <v>542</v>
      </c>
      <c r="B212" s="52" t="s">
        <v>543</v>
      </c>
      <c r="C212" s="26" t="s">
        <v>544</v>
      </c>
      <c r="D212" s="27" t="s">
        <v>93</v>
      </c>
      <c r="E212" s="28">
        <v>1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70"/>
      <c r="Q212" s="70"/>
      <c r="R212" s="70"/>
      <c r="S212" s="98"/>
      <c r="T212" s="30">
        <f t="shared" si="367"/>
        <v>0</v>
      </c>
      <c r="U212" s="30">
        <f t="shared" si="368"/>
        <v>0</v>
      </c>
      <c r="V212" s="85">
        <f t="shared" si="344"/>
        <v>1</v>
      </c>
      <c r="W212" s="96"/>
      <c r="X212" s="96"/>
      <c r="Y212" s="85">
        <f t="shared" ref="Y212" si="376">W212</f>
        <v>0</v>
      </c>
      <c r="Z212" s="28">
        <v>1</v>
      </c>
      <c r="AA212" s="28">
        <v>1</v>
      </c>
      <c r="AB212" s="31">
        <v>748.54</v>
      </c>
      <c r="AC212" s="32">
        <f t="shared" si="346"/>
        <v>748.54</v>
      </c>
      <c r="AD212" s="32">
        <f t="shared" si="347"/>
        <v>0</v>
      </c>
      <c r="AE212" s="32">
        <f t="shared" si="348"/>
        <v>0</v>
      </c>
      <c r="AF212" s="32">
        <f t="shared" si="349"/>
        <v>0</v>
      </c>
      <c r="AG212" s="32">
        <f t="shared" si="350"/>
        <v>0</v>
      </c>
      <c r="AH212" s="32">
        <f t="shared" si="351"/>
        <v>0</v>
      </c>
      <c r="AI212" s="32">
        <f t="shared" si="352"/>
        <v>0</v>
      </c>
      <c r="AJ212" s="32">
        <f t="shared" si="353"/>
        <v>0</v>
      </c>
      <c r="AK212" s="32">
        <f t="shared" si="354"/>
        <v>0</v>
      </c>
      <c r="AL212" s="32">
        <f t="shared" si="355"/>
        <v>0</v>
      </c>
      <c r="AM212" s="32">
        <f t="shared" si="356"/>
        <v>0</v>
      </c>
      <c r="AN212" s="33">
        <f t="shared" si="357"/>
        <v>0</v>
      </c>
      <c r="AO212" s="33">
        <f t="shared" si="358"/>
        <v>0</v>
      </c>
      <c r="AP212" s="33">
        <f t="shared" si="359"/>
        <v>0</v>
      </c>
      <c r="AQ212" s="100">
        <f t="shared" si="360"/>
        <v>0</v>
      </c>
      <c r="AR212" s="32">
        <f t="shared" si="361"/>
        <v>0</v>
      </c>
      <c r="AS212" s="100">
        <f t="shared" si="362"/>
        <v>0</v>
      </c>
      <c r="AT212" s="32">
        <f t="shared" si="363"/>
        <v>0</v>
      </c>
      <c r="AU212" s="106">
        <f t="shared" si="310"/>
        <v>0</v>
      </c>
      <c r="AV212" s="83">
        <f t="shared" si="335"/>
        <v>748.54</v>
      </c>
      <c r="AW212" s="34">
        <f t="shared" si="364"/>
        <v>0</v>
      </c>
      <c r="AX212" s="65"/>
      <c r="AY212" s="65"/>
      <c r="AZ212" s="65"/>
      <c r="BA212" s="65"/>
      <c r="BB212" s="65"/>
      <c r="BC212" s="65"/>
    </row>
    <row r="213" spans="1:55" x14ac:dyDescent="0.25">
      <c r="A213" s="11"/>
      <c r="B213" s="11"/>
      <c r="C213" s="13" t="s">
        <v>545</v>
      </c>
      <c r="D213" s="13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68"/>
      <c r="Q213" s="68"/>
      <c r="R213" s="68"/>
      <c r="S213" s="94"/>
      <c r="T213" s="38"/>
      <c r="U213" s="38"/>
      <c r="V213" s="39"/>
      <c r="W213" s="39"/>
      <c r="X213" s="39"/>
      <c r="Y213" s="39"/>
      <c r="Z213" s="39"/>
      <c r="AA213" s="39"/>
      <c r="AB213" s="39"/>
      <c r="AC213" s="41">
        <f t="shared" ref="AC213" si="377">SUM(AC202:AC212)</f>
        <v>19250.97</v>
      </c>
      <c r="AD213" s="41">
        <f>SUM(AD202:AD212)</f>
        <v>0</v>
      </c>
      <c r="AE213" s="41">
        <f t="shared" ref="AE213:AT213" si="378">SUM(AE202:AE212)</f>
        <v>0</v>
      </c>
      <c r="AF213" s="41">
        <f t="shared" si="378"/>
        <v>0</v>
      </c>
      <c r="AG213" s="41">
        <f t="shared" si="378"/>
        <v>0</v>
      </c>
      <c r="AH213" s="41">
        <f t="shared" si="378"/>
        <v>0</v>
      </c>
      <c r="AI213" s="41">
        <f t="shared" si="378"/>
        <v>0</v>
      </c>
      <c r="AJ213" s="41">
        <f t="shared" si="378"/>
        <v>0</v>
      </c>
      <c r="AK213" s="41">
        <f t="shared" si="378"/>
        <v>0</v>
      </c>
      <c r="AL213" s="41">
        <f t="shared" si="378"/>
        <v>0</v>
      </c>
      <c r="AM213" s="41">
        <f t="shared" si="378"/>
        <v>0</v>
      </c>
      <c r="AN213" s="41">
        <f t="shared" si="378"/>
        <v>0</v>
      </c>
      <c r="AO213" s="41">
        <f t="shared" si="378"/>
        <v>0</v>
      </c>
      <c r="AP213" s="41">
        <f t="shared" si="378"/>
        <v>0</v>
      </c>
      <c r="AQ213" s="101">
        <f t="shared" si="378"/>
        <v>0</v>
      </c>
      <c r="AR213" s="41">
        <f t="shared" si="378"/>
        <v>0</v>
      </c>
      <c r="AS213" s="101">
        <f t="shared" si="378"/>
        <v>0</v>
      </c>
      <c r="AT213" s="41">
        <f t="shared" si="378"/>
        <v>0</v>
      </c>
      <c r="AU213" s="106">
        <f>SUBTOTAL(9,AU202:AU212)</f>
        <v>0</v>
      </c>
      <c r="AV213" s="83">
        <f t="shared" si="335"/>
        <v>19250.97</v>
      </c>
      <c r="AW213" s="34"/>
      <c r="AX213" s="110">
        <f>AU213+AV213</f>
        <v>19250.97</v>
      </c>
      <c r="AY213" s="110">
        <f>AC213</f>
        <v>19250.97</v>
      </c>
      <c r="AZ213" s="23"/>
      <c r="BA213" s="23"/>
      <c r="BB213" s="23"/>
      <c r="BC213" s="23"/>
    </row>
    <row r="214" spans="1:55" x14ac:dyDescent="0.25">
      <c r="A214" s="58"/>
      <c r="B214" s="59"/>
      <c r="C214" s="66"/>
      <c r="D214" s="60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70"/>
      <c r="Q214" s="70"/>
      <c r="R214" s="70"/>
      <c r="S214" s="98"/>
      <c r="T214" s="30"/>
      <c r="U214" s="30"/>
      <c r="V214" s="85"/>
      <c r="W214" s="96"/>
      <c r="X214" s="96"/>
      <c r="Y214" s="85"/>
      <c r="Z214" s="85"/>
      <c r="AA214" s="85"/>
      <c r="AB214" s="71"/>
      <c r="AC214" s="48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3"/>
      <c r="AO214" s="33"/>
      <c r="AP214" s="33"/>
      <c r="AQ214" s="100"/>
      <c r="AR214" s="32"/>
      <c r="AS214" s="199"/>
      <c r="AT214" s="199"/>
      <c r="AU214" s="106">
        <f t="shared" si="310"/>
        <v>0</v>
      </c>
      <c r="AV214" s="83">
        <f t="shared" si="335"/>
        <v>0</v>
      </c>
      <c r="AW214" s="34"/>
      <c r="AX214" s="65"/>
      <c r="AY214" s="65"/>
      <c r="AZ214" s="65"/>
      <c r="BA214" s="65"/>
      <c r="BB214" s="65"/>
      <c r="BC214" s="65"/>
    </row>
    <row r="215" spans="1:55" x14ac:dyDescent="0.25">
      <c r="A215" s="11"/>
      <c r="B215" s="11" t="s">
        <v>546</v>
      </c>
      <c r="C215" s="74" t="s">
        <v>547</v>
      </c>
      <c r="D215" s="13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68"/>
      <c r="Q215" s="68"/>
      <c r="R215" s="68"/>
      <c r="S215" s="94"/>
      <c r="T215" s="38"/>
      <c r="U215" s="38"/>
      <c r="V215" s="39"/>
      <c r="W215" s="39"/>
      <c r="X215" s="39"/>
      <c r="Y215" s="39"/>
      <c r="Z215" s="39"/>
      <c r="AA215" s="39"/>
      <c r="AB215" s="39"/>
      <c r="AC215" s="50">
        <f>SUM(AC216:AC227)</f>
        <v>24078.080000000002</v>
      </c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0"/>
      <c r="AO215" s="40"/>
      <c r="AP215" s="40"/>
      <c r="AQ215" s="101"/>
      <c r="AR215" s="40"/>
      <c r="AS215" s="202"/>
      <c r="AT215" s="202"/>
      <c r="AU215" s="106">
        <f t="shared" si="310"/>
        <v>0</v>
      </c>
      <c r="AV215" s="83">
        <f t="shared" si="335"/>
        <v>24078.080000000002</v>
      </c>
      <c r="AW215" s="34"/>
      <c r="AX215" s="23"/>
      <c r="AY215" s="23"/>
      <c r="AZ215" s="23"/>
      <c r="BA215" s="23"/>
      <c r="BB215" s="23"/>
      <c r="BC215" s="23"/>
    </row>
    <row r="216" spans="1:55" ht="28.5" x14ac:dyDescent="0.25">
      <c r="A216" s="24" t="s">
        <v>548</v>
      </c>
      <c r="B216" s="52" t="s">
        <v>549</v>
      </c>
      <c r="C216" s="26" t="s">
        <v>550</v>
      </c>
      <c r="D216" s="27" t="s">
        <v>93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70"/>
      <c r="Q216" s="70"/>
      <c r="R216" s="70"/>
      <c r="S216" s="98"/>
      <c r="T216" s="30">
        <f t="shared" si="367"/>
        <v>0</v>
      </c>
      <c r="U216" s="30">
        <f t="shared" si="368"/>
        <v>0</v>
      </c>
      <c r="V216" s="85">
        <f t="shared" ref="V216:V231" si="379">E216-U216</f>
        <v>3</v>
      </c>
      <c r="W216" s="96"/>
      <c r="X216" s="96"/>
      <c r="Y216" s="85"/>
      <c r="Z216" s="85"/>
      <c r="AA216" s="28">
        <v>3</v>
      </c>
      <c r="AB216" s="31">
        <v>153.88999999999999</v>
      </c>
      <c r="AC216" s="32">
        <f t="shared" ref="AC216:AC231" si="380">TRUNC(ROUND(E216*AB216,2),2)</f>
        <v>461.67</v>
      </c>
      <c r="AD216" s="32">
        <f t="shared" ref="AD216:AD231" si="381">F216*AB216</f>
        <v>0</v>
      </c>
      <c r="AE216" s="32">
        <f t="shared" ref="AE216:AE231" si="382">G216*AB216</f>
        <v>0</v>
      </c>
      <c r="AF216" s="32">
        <f t="shared" ref="AF216:AF231" si="383">H216*AB216</f>
        <v>0</v>
      </c>
      <c r="AG216" s="32">
        <f t="shared" ref="AG216:AG231" si="384">I216*AB216</f>
        <v>0</v>
      </c>
      <c r="AH216" s="32">
        <f t="shared" ref="AH216:AH231" si="385">J216*AB216</f>
        <v>0</v>
      </c>
      <c r="AI216" s="32">
        <f t="shared" ref="AI216:AI231" si="386">K216*AB216</f>
        <v>0</v>
      </c>
      <c r="AJ216" s="32">
        <f t="shared" ref="AJ216:AJ231" si="387">L216*AB216</f>
        <v>0</v>
      </c>
      <c r="AK216" s="32">
        <f t="shared" ref="AK216:AK231" si="388">M216*AB216</f>
        <v>0</v>
      </c>
      <c r="AL216" s="32">
        <f t="shared" ref="AL216:AL231" si="389">N216*AB216</f>
        <v>0</v>
      </c>
      <c r="AM216" s="32">
        <f t="shared" ref="AM216:AM231" si="390">O216*AB216</f>
        <v>0</v>
      </c>
      <c r="AN216" s="33">
        <f t="shared" ref="AN216:AN231" si="391">TRUNC(ROUND(P216*AB216,2),2)</f>
        <v>0</v>
      </c>
      <c r="AO216" s="33">
        <f t="shared" ref="AO216:AO231" si="392">Q216*AB216</f>
        <v>0</v>
      </c>
      <c r="AP216" s="33">
        <f t="shared" ref="AP216:AP231" si="393">R216*AB216</f>
        <v>0</v>
      </c>
      <c r="AQ216" s="100">
        <f t="shared" ref="AQ216:AQ231" si="394">S216*AB216</f>
        <v>0</v>
      </c>
      <c r="AR216" s="32">
        <f t="shared" ref="AR216:AR231" si="395">T216*AB216</f>
        <v>0</v>
      </c>
      <c r="AS216" s="100">
        <f t="shared" ref="AS216:AS231" si="396">AB216*X216</f>
        <v>0</v>
      </c>
      <c r="AT216" s="32">
        <f t="shared" ref="AT216:AT231" si="397">AR216+AS216</f>
        <v>0</v>
      </c>
      <c r="AU216" s="106">
        <f t="shared" si="310"/>
        <v>0</v>
      </c>
      <c r="AV216" s="83">
        <f t="shared" si="335"/>
        <v>461.67</v>
      </c>
      <c r="AW216" s="34">
        <f t="shared" ref="AW216:AW231" si="398">(U216*100)/E216</f>
        <v>0</v>
      </c>
      <c r="AX216" s="65"/>
      <c r="AY216" s="65"/>
      <c r="AZ216" s="65"/>
      <c r="BA216" s="65"/>
      <c r="BB216" s="65"/>
      <c r="BC216" s="65"/>
    </row>
    <row r="217" spans="1:55" ht="42.75" x14ac:dyDescent="0.25">
      <c r="A217" s="24" t="s">
        <v>551</v>
      </c>
      <c r="B217" s="52" t="s">
        <v>552</v>
      </c>
      <c r="C217" s="26" t="s">
        <v>553</v>
      </c>
      <c r="D217" s="27" t="s">
        <v>93</v>
      </c>
      <c r="E217" s="28">
        <v>4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70"/>
      <c r="Q217" s="70"/>
      <c r="R217" s="70"/>
      <c r="S217" s="98"/>
      <c r="T217" s="30">
        <f t="shared" si="367"/>
        <v>0</v>
      </c>
      <c r="U217" s="30">
        <f t="shared" si="368"/>
        <v>0</v>
      </c>
      <c r="V217" s="85">
        <f t="shared" si="379"/>
        <v>4</v>
      </c>
      <c r="W217" s="96"/>
      <c r="X217" s="96"/>
      <c r="Y217" s="85"/>
      <c r="Z217" s="85"/>
      <c r="AA217" s="28">
        <v>4</v>
      </c>
      <c r="AB217" s="31">
        <v>218.11</v>
      </c>
      <c r="AC217" s="32">
        <f t="shared" si="380"/>
        <v>872.44</v>
      </c>
      <c r="AD217" s="32">
        <f t="shared" si="381"/>
        <v>0</v>
      </c>
      <c r="AE217" s="32">
        <f t="shared" si="382"/>
        <v>0</v>
      </c>
      <c r="AF217" s="32">
        <f t="shared" si="383"/>
        <v>0</v>
      </c>
      <c r="AG217" s="32">
        <f t="shared" si="384"/>
        <v>0</v>
      </c>
      <c r="AH217" s="32">
        <f t="shared" si="385"/>
        <v>0</v>
      </c>
      <c r="AI217" s="32">
        <f t="shared" si="386"/>
        <v>0</v>
      </c>
      <c r="AJ217" s="32">
        <f t="shared" si="387"/>
        <v>0</v>
      </c>
      <c r="AK217" s="32">
        <f t="shared" si="388"/>
        <v>0</v>
      </c>
      <c r="AL217" s="32">
        <f t="shared" si="389"/>
        <v>0</v>
      </c>
      <c r="AM217" s="32">
        <f t="shared" si="390"/>
        <v>0</v>
      </c>
      <c r="AN217" s="33">
        <f t="shared" si="391"/>
        <v>0</v>
      </c>
      <c r="AO217" s="33">
        <f t="shared" si="392"/>
        <v>0</v>
      </c>
      <c r="AP217" s="33">
        <f t="shared" si="393"/>
        <v>0</v>
      </c>
      <c r="AQ217" s="100">
        <f t="shared" si="394"/>
        <v>0</v>
      </c>
      <c r="AR217" s="32">
        <f t="shared" si="395"/>
        <v>0</v>
      </c>
      <c r="AS217" s="100">
        <f t="shared" si="396"/>
        <v>0</v>
      </c>
      <c r="AT217" s="32">
        <f t="shared" si="397"/>
        <v>0</v>
      </c>
      <c r="AU217" s="106">
        <f t="shared" si="310"/>
        <v>0</v>
      </c>
      <c r="AV217" s="83">
        <f t="shared" si="335"/>
        <v>872.44</v>
      </c>
      <c r="AW217" s="34">
        <f t="shared" si="398"/>
        <v>0</v>
      </c>
      <c r="AX217" s="65"/>
      <c r="AY217" s="65"/>
      <c r="AZ217" s="65"/>
      <c r="BA217" s="65"/>
      <c r="BB217" s="65"/>
      <c r="BC217" s="65"/>
    </row>
    <row r="218" spans="1:55" ht="28.5" x14ac:dyDescent="0.25">
      <c r="A218" s="24" t="s">
        <v>554</v>
      </c>
      <c r="B218" s="52" t="s">
        <v>555</v>
      </c>
      <c r="C218" s="26" t="s">
        <v>556</v>
      </c>
      <c r="D218" s="27" t="s">
        <v>93</v>
      </c>
      <c r="E218" s="28">
        <v>5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70"/>
      <c r="Q218" s="70"/>
      <c r="R218" s="70"/>
      <c r="S218" s="98"/>
      <c r="T218" s="30">
        <f t="shared" si="367"/>
        <v>0</v>
      </c>
      <c r="U218" s="30">
        <f t="shared" si="368"/>
        <v>0</v>
      </c>
      <c r="V218" s="85">
        <f t="shared" si="379"/>
        <v>5</v>
      </c>
      <c r="W218" s="96"/>
      <c r="X218" s="96"/>
      <c r="Y218" s="85"/>
      <c r="Z218" s="85"/>
      <c r="AA218" s="28">
        <v>5</v>
      </c>
      <c r="AB218" s="31">
        <v>486.14</v>
      </c>
      <c r="AC218" s="32">
        <f t="shared" si="380"/>
        <v>2430.6999999999998</v>
      </c>
      <c r="AD218" s="32">
        <f t="shared" si="381"/>
        <v>0</v>
      </c>
      <c r="AE218" s="32">
        <f t="shared" si="382"/>
        <v>0</v>
      </c>
      <c r="AF218" s="32">
        <f t="shared" si="383"/>
        <v>0</v>
      </c>
      <c r="AG218" s="32">
        <f t="shared" si="384"/>
        <v>0</v>
      </c>
      <c r="AH218" s="32">
        <f t="shared" si="385"/>
        <v>0</v>
      </c>
      <c r="AI218" s="32">
        <f t="shared" si="386"/>
        <v>0</v>
      </c>
      <c r="AJ218" s="32">
        <f t="shared" si="387"/>
        <v>0</v>
      </c>
      <c r="AK218" s="32">
        <f t="shared" si="388"/>
        <v>0</v>
      </c>
      <c r="AL218" s="32">
        <f t="shared" si="389"/>
        <v>0</v>
      </c>
      <c r="AM218" s="32">
        <f t="shared" si="390"/>
        <v>0</v>
      </c>
      <c r="AN218" s="33">
        <f t="shared" si="391"/>
        <v>0</v>
      </c>
      <c r="AO218" s="33">
        <f t="shared" si="392"/>
        <v>0</v>
      </c>
      <c r="AP218" s="33">
        <f t="shared" si="393"/>
        <v>0</v>
      </c>
      <c r="AQ218" s="100">
        <f t="shared" si="394"/>
        <v>0</v>
      </c>
      <c r="AR218" s="32">
        <f t="shared" si="395"/>
        <v>0</v>
      </c>
      <c r="AS218" s="100">
        <f t="shared" si="396"/>
        <v>0</v>
      </c>
      <c r="AT218" s="32">
        <f t="shared" si="397"/>
        <v>0</v>
      </c>
      <c r="AU218" s="106">
        <f t="shared" si="310"/>
        <v>0</v>
      </c>
      <c r="AV218" s="83">
        <f t="shared" si="335"/>
        <v>2430.6999999999998</v>
      </c>
      <c r="AW218" s="34">
        <f t="shared" si="398"/>
        <v>0</v>
      </c>
      <c r="AX218" s="65"/>
      <c r="AY218" s="65"/>
      <c r="AZ218" s="65"/>
      <c r="BA218" s="65"/>
      <c r="BB218" s="65"/>
      <c r="BC218" s="65"/>
    </row>
    <row r="219" spans="1:55" x14ac:dyDescent="0.25">
      <c r="A219" s="24">
        <v>72553</v>
      </c>
      <c r="B219" s="52" t="s">
        <v>557</v>
      </c>
      <c r="C219" s="26" t="s">
        <v>558</v>
      </c>
      <c r="D219" s="27" t="s">
        <v>93</v>
      </c>
      <c r="E219" s="28">
        <v>1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70"/>
      <c r="Q219" s="70"/>
      <c r="R219" s="70"/>
      <c r="S219" s="98"/>
      <c r="T219" s="30">
        <f t="shared" si="367"/>
        <v>0</v>
      </c>
      <c r="U219" s="30">
        <f t="shared" si="368"/>
        <v>0</v>
      </c>
      <c r="V219" s="85">
        <f t="shared" si="379"/>
        <v>1</v>
      </c>
      <c r="W219" s="96"/>
      <c r="X219" s="96"/>
      <c r="Y219" s="85"/>
      <c r="Z219" s="85"/>
      <c r="AA219" s="28">
        <v>1</v>
      </c>
      <c r="AB219" s="31">
        <v>137.05000000000001</v>
      </c>
      <c r="AC219" s="32">
        <f t="shared" si="380"/>
        <v>137.05000000000001</v>
      </c>
      <c r="AD219" s="32">
        <f t="shared" si="381"/>
        <v>0</v>
      </c>
      <c r="AE219" s="32">
        <f t="shared" si="382"/>
        <v>0</v>
      </c>
      <c r="AF219" s="32">
        <f t="shared" si="383"/>
        <v>0</v>
      </c>
      <c r="AG219" s="32">
        <f t="shared" si="384"/>
        <v>0</v>
      </c>
      <c r="AH219" s="32">
        <f t="shared" si="385"/>
        <v>0</v>
      </c>
      <c r="AI219" s="32">
        <f t="shared" si="386"/>
        <v>0</v>
      </c>
      <c r="AJ219" s="32">
        <f t="shared" si="387"/>
        <v>0</v>
      </c>
      <c r="AK219" s="32">
        <f t="shared" si="388"/>
        <v>0</v>
      </c>
      <c r="AL219" s="32">
        <f t="shared" si="389"/>
        <v>0</v>
      </c>
      <c r="AM219" s="32">
        <f t="shared" si="390"/>
        <v>0</v>
      </c>
      <c r="AN219" s="33">
        <f t="shared" si="391"/>
        <v>0</v>
      </c>
      <c r="AO219" s="33">
        <f t="shared" si="392"/>
        <v>0</v>
      </c>
      <c r="AP219" s="33">
        <f t="shared" si="393"/>
        <v>0</v>
      </c>
      <c r="AQ219" s="100">
        <f t="shared" si="394"/>
        <v>0</v>
      </c>
      <c r="AR219" s="32">
        <f t="shared" si="395"/>
        <v>0</v>
      </c>
      <c r="AS219" s="100">
        <f t="shared" si="396"/>
        <v>0</v>
      </c>
      <c r="AT219" s="32">
        <f t="shared" si="397"/>
        <v>0</v>
      </c>
      <c r="AU219" s="106">
        <f t="shared" si="310"/>
        <v>0</v>
      </c>
      <c r="AV219" s="83">
        <f t="shared" si="335"/>
        <v>137.05000000000001</v>
      </c>
      <c r="AW219" s="34">
        <f t="shared" si="398"/>
        <v>0</v>
      </c>
      <c r="AX219" s="65"/>
      <c r="AY219" s="65"/>
      <c r="AZ219" s="65"/>
      <c r="BA219" s="65"/>
      <c r="BB219" s="65"/>
      <c r="BC219" s="65"/>
    </row>
    <row r="220" spans="1:55" ht="28.5" x14ac:dyDescent="0.25">
      <c r="A220" s="24" t="s">
        <v>559</v>
      </c>
      <c r="B220" s="52" t="s">
        <v>560</v>
      </c>
      <c r="C220" s="26" t="s">
        <v>561</v>
      </c>
      <c r="D220" s="27" t="s">
        <v>93</v>
      </c>
      <c r="E220" s="28">
        <v>40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70"/>
      <c r="Q220" s="70"/>
      <c r="R220" s="70"/>
      <c r="S220" s="98"/>
      <c r="T220" s="30">
        <f t="shared" si="367"/>
        <v>0</v>
      </c>
      <c r="U220" s="30">
        <f t="shared" si="368"/>
        <v>0</v>
      </c>
      <c r="V220" s="85">
        <f t="shared" si="379"/>
        <v>40</v>
      </c>
      <c r="W220" s="96"/>
      <c r="X220" s="96"/>
      <c r="Y220" s="85"/>
      <c r="Z220" s="85"/>
      <c r="AA220" s="28">
        <v>40</v>
      </c>
      <c r="AB220" s="31">
        <v>29.78</v>
      </c>
      <c r="AC220" s="32">
        <f t="shared" si="380"/>
        <v>1191.2</v>
      </c>
      <c r="AD220" s="32">
        <f t="shared" si="381"/>
        <v>0</v>
      </c>
      <c r="AE220" s="32">
        <f t="shared" si="382"/>
        <v>0</v>
      </c>
      <c r="AF220" s="32">
        <f t="shared" si="383"/>
        <v>0</v>
      </c>
      <c r="AG220" s="32">
        <f t="shared" si="384"/>
        <v>0</v>
      </c>
      <c r="AH220" s="32">
        <f t="shared" si="385"/>
        <v>0</v>
      </c>
      <c r="AI220" s="32">
        <f t="shared" si="386"/>
        <v>0</v>
      </c>
      <c r="AJ220" s="32">
        <f t="shared" si="387"/>
        <v>0</v>
      </c>
      <c r="AK220" s="32">
        <f t="shared" si="388"/>
        <v>0</v>
      </c>
      <c r="AL220" s="32">
        <f t="shared" si="389"/>
        <v>0</v>
      </c>
      <c r="AM220" s="32">
        <f t="shared" si="390"/>
        <v>0</v>
      </c>
      <c r="AN220" s="33">
        <f t="shared" si="391"/>
        <v>0</v>
      </c>
      <c r="AO220" s="33">
        <f t="shared" si="392"/>
        <v>0</v>
      </c>
      <c r="AP220" s="33">
        <f t="shared" si="393"/>
        <v>0</v>
      </c>
      <c r="AQ220" s="100">
        <f t="shared" si="394"/>
        <v>0</v>
      </c>
      <c r="AR220" s="32">
        <f t="shared" si="395"/>
        <v>0</v>
      </c>
      <c r="AS220" s="100">
        <f t="shared" si="396"/>
        <v>0</v>
      </c>
      <c r="AT220" s="32">
        <f t="shared" si="397"/>
        <v>0</v>
      </c>
      <c r="AU220" s="106">
        <f t="shared" si="310"/>
        <v>0</v>
      </c>
      <c r="AV220" s="83">
        <f t="shared" si="335"/>
        <v>1191.2</v>
      </c>
      <c r="AW220" s="34">
        <f t="shared" si="398"/>
        <v>0</v>
      </c>
      <c r="AX220" s="65"/>
      <c r="AY220" s="65"/>
      <c r="AZ220" s="65"/>
      <c r="BA220" s="65"/>
      <c r="BB220" s="65"/>
      <c r="BC220" s="65"/>
    </row>
    <row r="221" spans="1:55" ht="28.5" x14ac:dyDescent="0.25">
      <c r="A221" s="24" t="s">
        <v>562</v>
      </c>
      <c r="B221" s="52" t="s">
        <v>563</v>
      </c>
      <c r="C221" s="26" t="s">
        <v>564</v>
      </c>
      <c r="D221" s="27" t="s">
        <v>93</v>
      </c>
      <c r="E221" s="28">
        <v>36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70"/>
      <c r="Q221" s="70"/>
      <c r="R221" s="70"/>
      <c r="S221" s="98"/>
      <c r="T221" s="30">
        <f t="shared" si="367"/>
        <v>0</v>
      </c>
      <c r="U221" s="30">
        <f t="shared" si="368"/>
        <v>0</v>
      </c>
      <c r="V221" s="85">
        <f t="shared" si="379"/>
        <v>36</v>
      </c>
      <c r="W221" s="96"/>
      <c r="X221" s="96"/>
      <c r="Y221" s="85"/>
      <c r="Z221" s="85"/>
      <c r="AA221" s="28">
        <v>36</v>
      </c>
      <c r="AB221" s="31">
        <v>180.43</v>
      </c>
      <c r="AC221" s="32">
        <f t="shared" si="380"/>
        <v>6495.48</v>
      </c>
      <c r="AD221" s="32">
        <f t="shared" si="381"/>
        <v>0</v>
      </c>
      <c r="AE221" s="32">
        <f t="shared" si="382"/>
        <v>0</v>
      </c>
      <c r="AF221" s="32">
        <f t="shared" si="383"/>
        <v>0</v>
      </c>
      <c r="AG221" s="32">
        <f t="shared" si="384"/>
        <v>0</v>
      </c>
      <c r="AH221" s="32">
        <f t="shared" si="385"/>
        <v>0</v>
      </c>
      <c r="AI221" s="32">
        <f t="shared" si="386"/>
        <v>0</v>
      </c>
      <c r="AJ221" s="32">
        <f t="shared" si="387"/>
        <v>0</v>
      </c>
      <c r="AK221" s="32">
        <f t="shared" si="388"/>
        <v>0</v>
      </c>
      <c r="AL221" s="32">
        <f t="shared" si="389"/>
        <v>0</v>
      </c>
      <c r="AM221" s="32">
        <f t="shared" si="390"/>
        <v>0</v>
      </c>
      <c r="AN221" s="33">
        <f t="shared" si="391"/>
        <v>0</v>
      </c>
      <c r="AO221" s="33">
        <f t="shared" si="392"/>
        <v>0</v>
      </c>
      <c r="AP221" s="33">
        <f t="shared" si="393"/>
        <v>0</v>
      </c>
      <c r="AQ221" s="100">
        <f t="shared" si="394"/>
        <v>0</v>
      </c>
      <c r="AR221" s="32">
        <f t="shared" si="395"/>
        <v>0</v>
      </c>
      <c r="AS221" s="100">
        <f t="shared" si="396"/>
        <v>0</v>
      </c>
      <c r="AT221" s="32">
        <f t="shared" si="397"/>
        <v>0</v>
      </c>
      <c r="AU221" s="106">
        <f t="shared" si="310"/>
        <v>0</v>
      </c>
      <c r="AV221" s="83">
        <f t="shared" si="335"/>
        <v>6495.48</v>
      </c>
      <c r="AW221" s="34">
        <f t="shared" si="398"/>
        <v>0</v>
      </c>
      <c r="AX221" s="65"/>
      <c r="AY221" s="65"/>
      <c r="AZ221" s="65"/>
      <c r="BA221" s="65"/>
      <c r="BB221" s="65"/>
      <c r="BC221" s="65"/>
    </row>
    <row r="222" spans="1:55" ht="42.75" x14ac:dyDescent="0.25">
      <c r="A222" s="24" t="s">
        <v>565</v>
      </c>
      <c r="B222" s="52" t="s">
        <v>566</v>
      </c>
      <c r="C222" s="26" t="s">
        <v>567</v>
      </c>
      <c r="D222" s="27" t="s">
        <v>93</v>
      </c>
      <c r="E222" s="28">
        <v>1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70"/>
      <c r="Q222" s="70"/>
      <c r="R222" s="70"/>
      <c r="S222" s="98"/>
      <c r="T222" s="30">
        <f t="shared" si="367"/>
        <v>0</v>
      </c>
      <c r="U222" s="30">
        <f t="shared" si="368"/>
        <v>0</v>
      </c>
      <c r="V222" s="85">
        <f t="shared" si="379"/>
        <v>1</v>
      </c>
      <c r="W222" s="96"/>
      <c r="X222" s="96"/>
      <c r="Y222" s="96">
        <f>W222</f>
        <v>0</v>
      </c>
      <c r="Z222" s="85">
        <f t="shared" ref="Z222" si="399">Y222</f>
        <v>0</v>
      </c>
      <c r="AA222" s="85">
        <f t="shared" ref="AA222" si="400">Z222-W222</f>
        <v>0</v>
      </c>
      <c r="AB222" s="31">
        <v>2231.1999999999998</v>
      </c>
      <c r="AC222" s="32">
        <f t="shared" si="380"/>
        <v>2231.1999999999998</v>
      </c>
      <c r="AD222" s="32">
        <f t="shared" si="381"/>
        <v>0</v>
      </c>
      <c r="AE222" s="32">
        <f t="shared" si="382"/>
        <v>0</v>
      </c>
      <c r="AF222" s="32">
        <f t="shared" si="383"/>
        <v>0</v>
      </c>
      <c r="AG222" s="32">
        <f t="shared" si="384"/>
        <v>0</v>
      </c>
      <c r="AH222" s="32">
        <f t="shared" si="385"/>
        <v>0</v>
      </c>
      <c r="AI222" s="32">
        <f t="shared" si="386"/>
        <v>0</v>
      </c>
      <c r="AJ222" s="32">
        <f t="shared" si="387"/>
        <v>0</v>
      </c>
      <c r="AK222" s="32">
        <f t="shared" si="388"/>
        <v>0</v>
      </c>
      <c r="AL222" s="32">
        <f t="shared" si="389"/>
        <v>0</v>
      </c>
      <c r="AM222" s="32">
        <f t="shared" si="390"/>
        <v>0</v>
      </c>
      <c r="AN222" s="33">
        <f t="shared" si="391"/>
        <v>0</v>
      </c>
      <c r="AO222" s="33">
        <f t="shared" si="392"/>
        <v>0</v>
      </c>
      <c r="AP222" s="33">
        <f t="shared" si="393"/>
        <v>0</v>
      </c>
      <c r="AQ222" s="100">
        <f t="shared" si="394"/>
        <v>0</v>
      </c>
      <c r="AR222" s="32">
        <f t="shared" si="395"/>
        <v>0</v>
      </c>
      <c r="AS222" s="100">
        <f t="shared" si="396"/>
        <v>0</v>
      </c>
      <c r="AT222" s="32">
        <f t="shared" si="397"/>
        <v>0</v>
      </c>
      <c r="AU222" s="106">
        <f t="shared" si="310"/>
        <v>0</v>
      </c>
      <c r="AV222" s="83">
        <f t="shared" si="335"/>
        <v>2231.1999999999998</v>
      </c>
      <c r="AW222" s="34">
        <f t="shared" si="398"/>
        <v>0</v>
      </c>
      <c r="AX222" s="65"/>
      <c r="AY222" s="65"/>
      <c r="AZ222" s="65"/>
      <c r="BA222" s="65"/>
      <c r="BB222" s="65"/>
      <c r="BC222" s="65"/>
    </row>
    <row r="223" spans="1:55" ht="28.5" x14ac:dyDescent="0.25">
      <c r="A223" s="24" t="s">
        <v>568</v>
      </c>
      <c r="B223" s="52" t="s">
        <v>569</v>
      </c>
      <c r="C223" s="26" t="s">
        <v>570</v>
      </c>
      <c r="D223" s="27" t="s">
        <v>93</v>
      </c>
      <c r="E223" s="28">
        <v>3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70"/>
      <c r="Q223" s="70"/>
      <c r="R223" s="70"/>
      <c r="S223" s="98"/>
      <c r="T223" s="30">
        <f t="shared" si="367"/>
        <v>0</v>
      </c>
      <c r="U223" s="30">
        <f t="shared" si="368"/>
        <v>0</v>
      </c>
      <c r="V223" s="85">
        <f t="shared" si="379"/>
        <v>3</v>
      </c>
      <c r="W223" s="96"/>
      <c r="X223" s="96"/>
      <c r="Y223" s="96">
        <f>W223</f>
        <v>0</v>
      </c>
      <c r="Z223" s="85">
        <f t="shared" ref="Z223" si="401">Y223</f>
        <v>0</v>
      </c>
      <c r="AA223" s="85">
        <f t="shared" ref="AA223:AA225" si="402">Z223-W223</f>
        <v>0</v>
      </c>
      <c r="AB223" s="31">
        <v>126.54</v>
      </c>
      <c r="AC223" s="32">
        <f t="shared" si="380"/>
        <v>379.62</v>
      </c>
      <c r="AD223" s="32">
        <f t="shared" si="381"/>
        <v>0</v>
      </c>
      <c r="AE223" s="32">
        <f t="shared" si="382"/>
        <v>0</v>
      </c>
      <c r="AF223" s="32">
        <f t="shared" si="383"/>
        <v>0</v>
      </c>
      <c r="AG223" s="32">
        <f t="shared" si="384"/>
        <v>0</v>
      </c>
      <c r="AH223" s="32">
        <f t="shared" si="385"/>
        <v>0</v>
      </c>
      <c r="AI223" s="32">
        <f t="shared" si="386"/>
        <v>0</v>
      </c>
      <c r="AJ223" s="32">
        <f t="shared" si="387"/>
        <v>0</v>
      </c>
      <c r="AK223" s="32">
        <f t="shared" si="388"/>
        <v>0</v>
      </c>
      <c r="AL223" s="32">
        <f t="shared" si="389"/>
        <v>0</v>
      </c>
      <c r="AM223" s="32">
        <f t="shared" si="390"/>
        <v>0</v>
      </c>
      <c r="AN223" s="33">
        <f t="shared" si="391"/>
        <v>0</v>
      </c>
      <c r="AO223" s="33">
        <f t="shared" si="392"/>
        <v>0</v>
      </c>
      <c r="AP223" s="33">
        <f t="shared" si="393"/>
        <v>0</v>
      </c>
      <c r="AQ223" s="100">
        <f t="shared" si="394"/>
        <v>0</v>
      </c>
      <c r="AR223" s="32">
        <f t="shared" si="395"/>
        <v>0</v>
      </c>
      <c r="AS223" s="100">
        <f t="shared" si="396"/>
        <v>0</v>
      </c>
      <c r="AT223" s="32">
        <f t="shared" si="397"/>
        <v>0</v>
      </c>
      <c r="AU223" s="106">
        <f t="shared" si="310"/>
        <v>0</v>
      </c>
      <c r="AV223" s="83">
        <f t="shared" si="335"/>
        <v>379.62</v>
      </c>
      <c r="AW223" s="34">
        <f t="shared" si="398"/>
        <v>0</v>
      </c>
      <c r="AX223" s="65"/>
      <c r="AY223" s="65"/>
      <c r="AZ223" s="65"/>
      <c r="BA223" s="65"/>
      <c r="BB223" s="65"/>
      <c r="BC223" s="65"/>
    </row>
    <row r="224" spans="1:55" x14ac:dyDescent="0.25">
      <c r="A224" s="24" t="s">
        <v>571</v>
      </c>
      <c r="B224" s="52" t="s">
        <v>572</v>
      </c>
      <c r="C224" s="26" t="s">
        <v>573</v>
      </c>
      <c r="D224" s="27" t="s">
        <v>93</v>
      </c>
      <c r="E224" s="28">
        <v>3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70"/>
      <c r="Q224" s="70"/>
      <c r="R224" s="70"/>
      <c r="S224" s="98"/>
      <c r="T224" s="30">
        <f t="shared" si="367"/>
        <v>0</v>
      </c>
      <c r="U224" s="30">
        <f t="shared" si="368"/>
        <v>0</v>
      </c>
      <c r="V224" s="85">
        <f t="shared" si="379"/>
        <v>3</v>
      </c>
      <c r="W224" s="96"/>
      <c r="X224" s="96"/>
      <c r="Y224" s="96">
        <f>W224</f>
        <v>0</v>
      </c>
      <c r="Z224" s="85">
        <f t="shared" ref="Z224" si="403">Y224</f>
        <v>0</v>
      </c>
      <c r="AA224" s="85">
        <f t="shared" si="402"/>
        <v>0</v>
      </c>
      <c r="AB224" s="31">
        <v>81.72</v>
      </c>
      <c r="AC224" s="32">
        <f t="shared" si="380"/>
        <v>245.16</v>
      </c>
      <c r="AD224" s="32">
        <f t="shared" si="381"/>
        <v>0</v>
      </c>
      <c r="AE224" s="32">
        <f t="shared" si="382"/>
        <v>0</v>
      </c>
      <c r="AF224" s="32">
        <f t="shared" si="383"/>
        <v>0</v>
      </c>
      <c r="AG224" s="32">
        <f t="shared" si="384"/>
        <v>0</v>
      </c>
      <c r="AH224" s="32">
        <f t="shared" si="385"/>
        <v>0</v>
      </c>
      <c r="AI224" s="32">
        <f t="shared" si="386"/>
        <v>0</v>
      </c>
      <c r="AJ224" s="32">
        <f t="shared" si="387"/>
        <v>0</v>
      </c>
      <c r="AK224" s="32">
        <f t="shared" si="388"/>
        <v>0</v>
      </c>
      <c r="AL224" s="32">
        <f t="shared" si="389"/>
        <v>0</v>
      </c>
      <c r="AM224" s="32">
        <f t="shared" si="390"/>
        <v>0</v>
      </c>
      <c r="AN224" s="33">
        <f t="shared" si="391"/>
        <v>0</v>
      </c>
      <c r="AO224" s="33">
        <f t="shared" si="392"/>
        <v>0</v>
      </c>
      <c r="AP224" s="33">
        <f t="shared" si="393"/>
        <v>0</v>
      </c>
      <c r="AQ224" s="100">
        <f t="shared" si="394"/>
        <v>0</v>
      </c>
      <c r="AR224" s="32">
        <f t="shared" si="395"/>
        <v>0</v>
      </c>
      <c r="AS224" s="100">
        <f t="shared" si="396"/>
        <v>0</v>
      </c>
      <c r="AT224" s="32">
        <f t="shared" si="397"/>
        <v>0</v>
      </c>
      <c r="AU224" s="106">
        <f t="shared" si="310"/>
        <v>0</v>
      </c>
      <c r="AV224" s="83">
        <f t="shared" si="335"/>
        <v>245.16</v>
      </c>
      <c r="AW224" s="34">
        <f t="shared" si="398"/>
        <v>0</v>
      </c>
      <c r="AX224" s="65"/>
      <c r="AY224" s="65"/>
      <c r="AZ224" s="65"/>
      <c r="BA224" s="65"/>
      <c r="BB224" s="65"/>
      <c r="BC224" s="65"/>
    </row>
    <row r="225" spans="1:55" ht="28.5" x14ac:dyDescent="0.25">
      <c r="A225" s="24" t="s">
        <v>574</v>
      </c>
      <c r="B225" s="52" t="s">
        <v>575</v>
      </c>
      <c r="C225" s="26" t="s">
        <v>576</v>
      </c>
      <c r="D225" s="27" t="s">
        <v>93</v>
      </c>
      <c r="E225" s="28">
        <v>38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70"/>
      <c r="Q225" s="70"/>
      <c r="R225" s="70"/>
      <c r="S225" s="98"/>
      <c r="T225" s="30">
        <f t="shared" si="367"/>
        <v>0</v>
      </c>
      <c r="U225" s="30">
        <f t="shared" si="368"/>
        <v>0</v>
      </c>
      <c r="V225" s="85">
        <f t="shared" si="379"/>
        <v>38</v>
      </c>
      <c r="W225" s="96"/>
      <c r="X225" s="96"/>
      <c r="Y225" s="96">
        <f>W225</f>
        <v>0</v>
      </c>
      <c r="Z225" s="85">
        <f t="shared" ref="Z225" si="404">Y225</f>
        <v>0</v>
      </c>
      <c r="AA225" s="85">
        <f t="shared" si="402"/>
        <v>0</v>
      </c>
      <c r="AB225" s="31">
        <v>155.52000000000001</v>
      </c>
      <c r="AC225" s="32">
        <f t="shared" si="380"/>
        <v>5909.76</v>
      </c>
      <c r="AD225" s="32">
        <f t="shared" si="381"/>
        <v>0</v>
      </c>
      <c r="AE225" s="32">
        <f t="shared" si="382"/>
        <v>0</v>
      </c>
      <c r="AF225" s="32">
        <f t="shared" si="383"/>
        <v>0</v>
      </c>
      <c r="AG225" s="32">
        <f t="shared" si="384"/>
        <v>0</v>
      </c>
      <c r="AH225" s="32">
        <f t="shared" si="385"/>
        <v>0</v>
      </c>
      <c r="AI225" s="32">
        <f t="shared" si="386"/>
        <v>0</v>
      </c>
      <c r="AJ225" s="32">
        <f t="shared" si="387"/>
        <v>0</v>
      </c>
      <c r="AK225" s="32">
        <f t="shared" si="388"/>
        <v>0</v>
      </c>
      <c r="AL225" s="32">
        <f t="shared" si="389"/>
        <v>0</v>
      </c>
      <c r="AM225" s="32">
        <f t="shared" si="390"/>
        <v>0</v>
      </c>
      <c r="AN225" s="33">
        <f t="shared" si="391"/>
        <v>0</v>
      </c>
      <c r="AO225" s="33">
        <f t="shared" si="392"/>
        <v>0</v>
      </c>
      <c r="AP225" s="33">
        <f t="shared" si="393"/>
        <v>0</v>
      </c>
      <c r="AQ225" s="100">
        <f t="shared" si="394"/>
        <v>0</v>
      </c>
      <c r="AR225" s="32">
        <f t="shared" si="395"/>
        <v>0</v>
      </c>
      <c r="AS225" s="100">
        <f t="shared" si="396"/>
        <v>0</v>
      </c>
      <c r="AT225" s="32">
        <f t="shared" si="397"/>
        <v>0</v>
      </c>
      <c r="AU225" s="106">
        <f t="shared" si="310"/>
        <v>0</v>
      </c>
      <c r="AV225" s="83">
        <f t="shared" si="335"/>
        <v>5909.76</v>
      </c>
      <c r="AW225" s="34">
        <f t="shared" si="398"/>
        <v>0</v>
      </c>
      <c r="AX225" s="65"/>
      <c r="AY225" s="65"/>
      <c r="AZ225" s="65"/>
      <c r="BA225" s="65"/>
      <c r="BB225" s="65"/>
      <c r="BC225" s="65"/>
    </row>
    <row r="226" spans="1:55" x14ac:dyDescent="0.25">
      <c r="A226" s="24" t="s">
        <v>203</v>
      </c>
      <c r="B226" s="52" t="s">
        <v>577</v>
      </c>
      <c r="C226" s="26" t="s">
        <v>578</v>
      </c>
      <c r="D226" s="27" t="s">
        <v>93</v>
      </c>
      <c r="E226" s="28">
        <v>2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70"/>
      <c r="Q226" s="70"/>
      <c r="R226" s="70"/>
      <c r="S226" s="98"/>
      <c r="T226" s="30">
        <f t="shared" si="367"/>
        <v>0</v>
      </c>
      <c r="U226" s="30">
        <f t="shared" si="368"/>
        <v>0</v>
      </c>
      <c r="V226" s="85">
        <f t="shared" si="379"/>
        <v>2</v>
      </c>
      <c r="W226" s="96"/>
      <c r="X226" s="96"/>
      <c r="Y226" s="85"/>
      <c r="Z226" s="85"/>
      <c r="AA226" s="28">
        <v>2</v>
      </c>
      <c r="AB226" s="31">
        <v>1308.8399999999999</v>
      </c>
      <c r="AC226" s="32">
        <f t="shared" si="380"/>
        <v>2617.6799999999998</v>
      </c>
      <c r="AD226" s="32">
        <f t="shared" si="381"/>
        <v>0</v>
      </c>
      <c r="AE226" s="32">
        <f t="shared" si="382"/>
        <v>0</v>
      </c>
      <c r="AF226" s="32">
        <f t="shared" si="383"/>
        <v>0</v>
      </c>
      <c r="AG226" s="32">
        <f t="shared" si="384"/>
        <v>0</v>
      </c>
      <c r="AH226" s="32">
        <f t="shared" si="385"/>
        <v>0</v>
      </c>
      <c r="AI226" s="32">
        <f t="shared" si="386"/>
        <v>0</v>
      </c>
      <c r="AJ226" s="32">
        <f t="shared" si="387"/>
        <v>0</v>
      </c>
      <c r="AK226" s="32">
        <f t="shared" si="388"/>
        <v>0</v>
      </c>
      <c r="AL226" s="32">
        <f t="shared" si="389"/>
        <v>0</v>
      </c>
      <c r="AM226" s="32">
        <f t="shared" si="390"/>
        <v>0</v>
      </c>
      <c r="AN226" s="33">
        <f t="shared" si="391"/>
        <v>0</v>
      </c>
      <c r="AO226" s="33">
        <f t="shared" si="392"/>
        <v>0</v>
      </c>
      <c r="AP226" s="33">
        <f t="shared" si="393"/>
        <v>0</v>
      </c>
      <c r="AQ226" s="100">
        <f t="shared" si="394"/>
        <v>0</v>
      </c>
      <c r="AR226" s="32">
        <f t="shared" si="395"/>
        <v>0</v>
      </c>
      <c r="AS226" s="100">
        <f t="shared" si="396"/>
        <v>0</v>
      </c>
      <c r="AT226" s="32">
        <f t="shared" si="397"/>
        <v>0</v>
      </c>
      <c r="AU226" s="106">
        <f t="shared" si="310"/>
        <v>0</v>
      </c>
      <c r="AV226" s="83">
        <f t="shared" si="335"/>
        <v>2617.6799999999998</v>
      </c>
      <c r="AW226" s="34">
        <f t="shared" si="398"/>
        <v>0</v>
      </c>
      <c r="AX226" s="65"/>
      <c r="AY226" s="65"/>
      <c r="AZ226" s="65"/>
      <c r="BA226" s="65"/>
      <c r="BB226" s="65"/>
      <c r="BC226" s="65"/>
    </row>
    <row r="227" spans="1:55" x14ac:dyDescent="0.25">
      <c r="A227" s="24" t="s">
        <v>203</v>
      </c>
      <c r="B227" s="52" t="s">
        <v>579</v>
      </c>
      <c r="C227" s="26" t="s">
        <v>580</v>
      </c>
      <c r="D227" s="27" t="s">
        <v>93</v>
      </c>
      <c r="E227" s="28">
        <v>2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70"/>
      <c r="Q227" s="70"/>
      <c r="R227" s="70"/>
      <c r="S227" s="98"/>
      <c r="T227" s="30">
        <f t="shared" si="367"/>
        <v>0</v>
      </c>
      <c r="U227" s="30">
        <f t="shared" si="368"/>
        <v>0</v>
      </c>
      <c r="V227" s="85">
        <f t="shared" si="379"/>
        <v>2</v>
      </c>
      <c r="W227" s="96"/>
      <c r="X227" s="96"/>
      <c r="Y227" s="85"/>
      <c r="Z227" s="85"/>
      <c r="AA227" s="28">
        <v>2</v>
      </c>
      <c r="AB227" s="31">
        <v>553.05999999999995</v>
      </c>
      <c r="AC227" s="32">
        <f t="shared" si="380"/>
        <v>1106.1199999999999</v>
      </c>
      <c r="AD227" s="32">
        <f t="shared" si="381"/>
        <v>0</v>
      </c>
      <c r="AE227" s="32">
        <f t="shared" si="382"/>
        <v>0</v>
      </c>
      <c r="AF227" s="32">
        <f t="shared" si="383"/>
        <v>0</v>
      </c>
      <c r="AG227" s="32">
        <f t="shared" si="384"/>
        <v>0</v>
      </c>
      <c r="AH227" s="32">
        <f t="shared" si="385"/>
        <v>0</v>
      </c>
      <c r="AI227" s="32">
        <f t="shared" si="386"/>
        <v>0</v>
      </c>
      <c r="AJ227" s="32">
        <f t="shared" si="387"/>
        <v>0</v>
      </c>
      <c r="AK227" s="32">
        <f t="shared" si="388"/>
        <v>0</v>
      </c>
      <c r="AL227" s="32">
        <f t="shared" si="389"/>
        <v>0</v>
      </c>
      <c r="AM227" s="32">
        <f t="shared" si="390"/>
        <v>0</v>
      </c>
      <c r="AN227" s="33">
        <f t="shared" si="391"/>
        <v>0</v>
      </c>
      <c r="AO227" s="33">
        <f t="shared" si="392"/>
        <v>0</v>
      </c>
      <c r="AP227" s="33">
        <f t="shared" si="393"/>
        <v>0</v>
      </c>
      <c r="AQ227" s="100">
        <f t="shared" si="394"/>
        <v>0</v>
      </c>
      <c r="AR227" s="32">
        <f t="shared" si="395"/>
        <v>0</v>
      </c>
      <c r="AS227" s="100">
        <f t="shared" si="396"/>
        <v>0</v>
      </c>
      <c r="AT227" s="32">
        <f t="shared" si="397"/>
        <v>0</v>
      </c>
      <c r="AU227" s="106">
        <f t="shared" si="310"/>
        <v>0</v>
      </c>
      <c r="AV227" s="83">
        <f t="shared" si="335"/>
        <v>1106.1199999999999</v>
      </c>
      <c r="AW227" s="34">
        <f t="shared" si="398"/>
        <v>0</v>
      </c>
      <c r="AX227" s="65"/>
      <c r="AY227" s="65"/>
      <c r="AZ227" s="65"/>
      <c r="BA227" s="65"/>
      <c r="BB227" s="65"/>
      <c r="BC227" s="65"/>
    </row>
    <row r="228" spans="1:55" ht="28.5" x14ac:dyDescent="0.25">
      <c r="A228" s="24" t="s">
        <v>581</v>
      </c>
      <c r="B228" s="52" t="s">
        <v>582</v>
      </c>
      <c r="C228" s="26" t="s">
        <v>583</v>
      </c>
      <c r="D228" s="27" t="s">
        <v>93</v>
      </c>
      <c r="E228" s="28">
        <v>1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70"/>
      <c r="Q228" s="70"/>
      <c r="R228" s="70"/>
      <c r="S228" s="98"/>
      <c r="T228" s="30">
        <f t="shared" si="367"/>
        <v>0</v>
      </c>
      <c r="U228" s="30">
        <f t="shared" si="368"/>
        <v>0</v>
      </c>
      <c r="V228" s="85">
        <f t="shared" si="379"/>
        <v>1</v>
      </c>
      <c r="W228" s="96"/>
      <c r="X228" s="96"/>
      <c r="Y228" s="96">
        <f>W228</f>
        <v>0</v>
      </c>
      <c r="Z228" s="85">
        <f t="shared" ref="Z228:Z231" si="405">Y228</f>
        <v>0</v>
      </c>
      <c r="AA228" s="85">
        <f t="shared" ref="AA228:AA231" si="406">Z228-W228</f>
        <v>0</v>
      </c>
      <c r="AB228" s="31">
        <v>621.26</v>
      </c>
      <c r="AC228" s="32">
        <f t="shared" si="380"/>
        <v>621.26</v>
      </c>
      <c r="AD228" s="32">
        <f t="shared" si="381"/>
        <v>0</v>
      </c>
      <c r="AE228" s="32">
        <f t="shared" si="382"/>
        <v>0</v>
      </c>
      <c r="AF228" s="32">
        <f t="shared" si="383"/>
        <v>0</v>
      </c>
      <c r="AG228" s="32">
        <f t="shared" si="384"/>
        <v>0</v>
      </c>
      <c r="AH228" s="32">
        <f t="shared" si="385"/>
        <v>0</v>
      </c>
      <c r="AI228" s="32">
        <f t="shared" si="386"/>
        <v>0</v>
      </c>
      <c r="AJ228" s="32">
        <f t="shared" si="387"/>
        <v>0</v>
      </c>
      <c r="AK228" s="32">
        <f t="shared" si="388"/>
        <v>0</v>
      </c>
      <c r="AL228" s="32">
        <f t="shared" si="389"/>
        <v>0</v>
      </c>
      <c r="AM228" s="32">
        <f t="shared" si="390"/>
        <v>0</v>
      </c>
      <c r="AN228" s="33">
        <f t="shared" si="391"/>
        <v>0</v>
      </c>
      <c r="AO228" s="33">
        <f t="shared" si="392"/>
        <v>0</v>
      </c>
      <c r="AP228" s="33">
        <f t="shared" si="393"/>
        <v>0</v>
      </c>
      <c r="AQ228" s="100">
        <f t="shared" si="394"/>
        <v>0</v>
      </c>
      <c r="AR228" s="32">
        <f t="shared" si="395"/>
        <v>0</v>
      </c>
      <c r="AS228" s="100">
        <f t="shared" si="396"/>
        <v>0</v>
      </c>
      <c r="AT228" s="32">
        <f t="shared" si="397"/>
        <v>0</v>
      </c>
      <c r="AU228" s="106">
        <f t="shared" si="310"/>
        <v>0</v>
      </c>
      <c r="AV228" s="83">
        <f t="shared" si="335"/>
        <v>621.26</v>
      </c>
      <c r="AW228" s="34">
        <f t="shared" si="398"/>
        <v>0</v>
      </c>
      <c r="AX228" s="65"/>
      <c r="AY228" s="65"/>
      <c r="AZ228" s="65"/>
      <c r="BA228" s="65"/>
      <c r="BB228" s="65"/>
      <c r="BC228" s="65"/>
    </row>
    <row r="229" spans="1:55" ht="42.75" x14ac:dyDescent="0.25">
      <c r="A229" s="24" t="s">
        <v>584</v>
      </c>
      <c r="B229" s="52" t="s">
        <v>585</v>
      </c>
      <c r="C229" s="26" t="s">
        <v>586</v>
      </c>
      <c r="D229" s="27" t="s">
        <v>93</v>
      </c>
      <c r="E229" s="28">
        <v>3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70"/>
      <c r="Q229" s="70"/>
      <c r="R229" s="70"/>
      <c r="S229" s="98"/>
      <c r="T229" s="30">
        <f t="shared" si="367"/>
        <v>0</v>
      </c>
      <c r="U229" s="30">
        <f t="shared" si="368"/>
        <v>0</v>
      </c>
      <c r="V229" s="85">
        <f t="shared" si="379"/>
        <v>3</v>
      </c>
      <c r="W229" s="96">
        <v>3</v>
      </c>
      <c r="X229" s="96"/>
      <c r="Y229" s="96">
        <f>W229</f>
        <v>3</v>
      </c>
      <c r="Z229" s="85">
        <f t="shared" si="405"/>
        <v>3</v>
      </c>
      <c r="AA229" s="85">
        <f t="shared" si="406"/>
        <v>0</v>
      </c>
      <c r="AB229" s="31">
        <v>1736.32</v>
      </c>
      <c r="AC229" s="32">
        <f t="shared" si="380"/>
        <v>5208.96</v>
      </c>
      <c r="AD229" s="32">
        <f t="shared" si="381"/>
        <v>0</v>
      </c>
      <c r="AE229" s="32">
        <f t="shared" si="382"/>
        <v>0</v>
      </c>
      <c r="AF229" s="32">
        <f t="shared" si="383"/>
        <v>0</v>
      </c>
      <c r="AG229" s="32">
        <f t="shared" si="384"/>
        <v>0</v>
      </c>
      <c r="AH229" s="32">
        <f t="shared" si="385"/>
        <v>0</v>
      </c>
      <c r="AI229" s="32">
        <f t="shared" si="386"/>
        <v>0</v>
      </c>
      <c r="AJ229" s="32">
        <f t="shared" si="387"/>
        <v>0</v>
      </c>
      <c r="AK229" s="32">
        <f t="shared" si="388"/>
        <v>0</v>
      </c>
      <c r="AL229" s="32">
        <f t="shared" si="389"/>
        <v>0</v>
      </c>
      <c r="AM229" s="32">
        <f t="shared" si="390"/>
        <v>0</v>
      </c>
      <c r="AN229" s="33">
        <f t="shared" si="391"/>
        <v>0</v>
      </c>
      <c r="AO229" s="33">
        <f t="shared" si="392"/>
        <v>0</v>
      </c>
      <c r="AP229" s="33">
        <f t="shared" si="393"/>
        <v>0</v>
      </c>
      <c r="AQ229" s="100">
        <f t="shared" si="394"/>
        <v>0</v>
      </c>
      <c r="AR229" s="32">
        <f t="shared" si="395"/>
        <v>0</v>
      </c>
      <c r="AS229" s="100">
        <f t="shared" si="396"/>
        <v>0</v>
      </c>
      <c r="AT229" s="32">
        <f t="shared" si="397"/>
        <v>0</v>
      </c>
      <c r="AU229" s="106">
        <f t="shared" si="310"/>
        <v>0</v>
      </c>
      <c r="AV229" s="83">
        <v>0</v>
      </c>
      <c r="AW229" s="34">
        <f t="shared" si="398"/>
        <v>0</v>
      </c>
      <c r="AX229" s="65"/>
      <c r="AY229" s="65"/>
      <c r="AZ229" s="65"/>
      <c r="BA229" s="65"/>
      <c r="BB229" s="65"/>
      <c r="BC229" s="65"/>
    </row>
    <row r="230" spans="1:55" x14ac:dyDescent="0.25">
      <c r="A230" s="24" t="s">
        <v>203</v>
      </c>
      <c r="B230" s="52" t="s">
        <v>587</v>
      </c>
      <c r="C230" s="26" t="s">
        <v>588</v>
      </c>
      <c r="D230" s="27" t="s">
        <v>80</v>
      </c>
      <c r="E230" s="28">
        <v>63.5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70"/>
      <c r="Q230" s="70"/>
      <c r="R230" s="70"/>
      <c r="S230" s="98"/>
      <c r="T230" s="30">
        <f t="shared" si="367"/>
        <v>0</v>
      </c>
      <c r="U230" s="30">
        <f t="shared" si="368"/>
        <v>0</v>
      </c>
      <c r="V230" s="85">
        <f t="shared" si="379"/>
        <v>63.5</v>
      </c>
      <c r="W230" s="96">
        <v>63.5</v>
      </c>
      <c r="X230" s="96"/>
      <c r="Y230" s="96">
        <f>W230</f>
        <v>63.5</v>
      </c>
      <c r="Z230" s="85">
        <f t="shared" si="405"/>
        <v>63.5</v>
      </c>
      <c r="AA230" s="85">
        <f t="shared" si="406"/>
        <v>0</v>
      </c>
      <c r="AB230" s="31">
        <v>288.13</v>
      </c>
      <c r="AC230" s="32">
        <f t="shared" si="380"/>
        <v>18296.259999999998</v>
      </c>
      <c r="AD230" s="32">
        <f t="shared" si="381"/>
        <v>0</v>
      </c>
      <c r="AE230" s="32">
        <f t="shared" si="382"/>
        <v>0</v>
      </c>
      <c r="AF230" s="32">
        <f t="shared" si="383"/>
        <v>0</v>
      </c>
      <c r="AG230" s="32">
        <f t="shared" si="384"/>
        <v>0</v>
      </c>
      <c r="AH230" s="32">
        <f t="shared" si="385"/>
        <v>0</v>
      </c>
      <c r="AI230" s="32">
        <f t="shared" si="386"/>
        <v>0</v>
      </c>
      <c r="AJ230" s="32">
        <f t="shared" si="387"/>
        <v>0</v>
      </c>
      <c r="AK230" s="32">
        <f t="shared" si="388"/>
        <v>0</v>
      </c>
      <c r="AL230" s="32">
        <f t="shared" si="389"/>
        <v>0</v>
      </c>
      <c r="AM230" s="32">
        <f t="shared" si="390"/>
        <v>0</v>
      </c>
      <c r="AN230" s="33">
        <f t="shared" si="391"/>
        <v>0</v>
      </c>
      <c r="AO230" s="33">
        <f t="shared" si="392"/>
        <v>0</v>
      </c>
      <c r="AP230" s="33">
        <f t="shared" si="393"/>
        <v>0</v>
      </c>
      <c r="AQ230" s="100">
        <f t="shared" si="394"/>
        <v>0</v>
      </c>
      <c r="AR230" s="32">
        <f t="shared" si="395"/>
        <v>0</v>
      </c>
      <c r="AS230" s="100">
        <f t="shared" si="396"/>
        <v>0</v>
      </c>
      <c r="AT230" s="32">
        <f t="shared" si="397"/>
        <v>0</v>
      </c>
      <c r="AU230" s="106">
        <f t="shared" si="310"/>
        <v>0</v>
      </c>
      <c r="AV230" s="83">
        <v>0</v>
      </c>
      <c r="AW230" s="34">
        <f t="shared" si="398"/>
        <v>0</v>
      </c>
      <c r="AX230" s="65"/>
      <c r="AY230" s="65"/>
      <c r="AZ230" s="65"/>
      <c r="BA230" s="65"/>
      <c r="BB230" s="65"/>
      <c r="BC230" s="65"/>
    </row>
    <row r="231" spans="1:55" x14ac:dyDescent="0.25">
      <c r="A231" s="24" t="s">
        <v>589</v>
      </c>
      <c r="B231" s="52" t="s">
        <v>590</v>
      </c>
      <c r="C231" s="26" t="s">
        <v>591</v>
      </c>
      <c r="D231" s="27" t="s">
        <v>93</v>
      </c>
      <c r="E231" s="28">
        <v>1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70"/>
      <c r="Q231" s="70"/>
      <c r="R231" s="70"/>
      <c r="S231" s="98"/>
      <c r="T231" s="30">
        <f t="shared" si="367"/>
        <v>0</v>
      </c>
      <c r="U231" s="30">
        <f t="shared" si="368"/>
        <v>0</v>
      </c>
      <c r="V231" s="85">
        <f t="shared" si="379"/>
        <v>1</v>
      </c>
      <c r="W231" s="96"/>
      <c r="X231" s="96">
        <v>1</v>
      </c>
      <c r="Y231" s="96">
        <f>W231</f>
        <v>0</v>
      </c>
      <c r="Z231" s="85">
        <f t="shared" si="405"/>
        <v>0</v>
      </c>
      <c r="AA231" s="85">
        <f t="shared" si="406"/>
        <v>0</v>
      </c>
      <c r="AB231" s="31">
        <v>2922.44</v>
      </c>
      <c r="AC231" s="32">
        <f t="shared" si="380"/>
        <v>2922.44</v>
      </c>
      <c r="AD231" s="32">
        <f t="shared" si="381"/>
        <v>0</v>
      </c>
      <c r="AE231" s="32">
        <f t="shared" si="382"/>
        <v>0</v>
      </c>
      <c r="AF231" s="32">
        <f t="shared" si="383"/>
        <v>0</v>
      </c>
      <c r="AG231" s="32">
        <f t="shared" si="384"/>
        <v>0</v>
      </c>
      <c r="AH231" s="32">
        <f t="shared" si="385"/>
        <v>0</v>
      </c>
      <c r="AI231" s="32">
        <f t="shared" si="386"/>
        <v>0</v>
      </c>
      <c r="AJ231" s="32">
        <f t="shared" si="387"/>
        <v>0</v>
      </c>
      <c r="AK231" s="32">
        <f t="shared" si="388"/>
        <v>0</v>
      </c>
      <c r="AL231" s="32">
        <f t="shared" si="389"/>
        <v>0</v>
      </c>
      <c r="AM231" s="32">
        <f t="shared" si="390"/>
        <v>0</v>
      </c>
      <c r="AN231" s="33">
        <f t="shared" si="391"/>
        <v>0</v>
      </c>
      <c r="AO231" s="33">
        <f t="shared" si="392"/>
        <v>0</v>
      </c>
      <c r="AP231" s="33">
        <f t="shared" si="393"/>
        <v>0</v>
      </c>
      <c r="AQ231" s="100">
        <f t="shared" si="394"/>
        <v>0</v>
      </c>
      <c r="AR231" s="32">
        <f t="shared" si="395"/>
        <v>0</v>
      </c>
      <c r="AS231" s="100">
        <f t="shared" si="396"/>
        <v>2922.44</v>
      </c>
      <c r="AT231" s="32">
        <f t="shared" si="397"/>
        <v>2922.44</v>
      </c>
      <c r="AU231" s="106">
        <f t="shared" si="310"/>
        <v>0</v>
      </c>
      <c r="AV231" s="83">
        <v>0</v>
      </c>
      <c r="AW231" s="34">
        <f t="shared" si="398"/>
        <v>0</v>
      </c>
      <c r="AX231" s="65"/>
      <c r="AY231" s="65"/>
      <c r="AZ231" s="65"/>
      <c r="BA231" s="65"/>
      <c r="BB231" s="65"/>
      <c r="BC231" s="65"/>
    </row>
    <row r="232" spans="1:55" x14ac:dyDescent="0.25">
      <c r="A232" s="11"/>
      <c r="B232" s="11"/>
      <c r="C232" s="13" t="s">
        <v>592</v>
      </c>
      <c r="D232" s="13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68"/>
      <c r="Q232" s="68"/>
      <c r="R232" s="68"/>
      <c r="S232" s="94"/>
      <c r="T232" s="38">
        <f t="shared" si="367"/>
        <v>0</v>
      </c>
      <c r="U232" s="38">
        <f t="shared" si="368"/>
        <v>0</v>
      </c>
      <c r="V232" s="39"/>
      <c r="W232" s="39"/>
      <c r="X232" s="39"/>
      <c r="Y232" s="39"/>
      <c r="Z232" s="39"/>
      <c r="AA232" s="39"/>
      <c r="AB232" s="39"/>
      <c r="AC232" s="41">
        <f t="shared" ref="AC232" si="407">SUM(AC216:AC231)</f>
        <v>51127</v>
      </c>
      <c r="AD232" s="41">
        <f>SUM(AD216:AD231)</f>
        <v>0</v>
      </c>
      <c r="AE232" s="41">
        <f t="shared" ref="AE232:AS232" si="408">SUM(AE216:AE231)</f>
        <v>0</v>
      </c>
      <c r="AF232" s="41">
        <f t="shared" si="408"/>
        <v>0</v>
      </c>
      <c r="AG232" s="41">
        <f t="shared" si="408"/>
        <v>0</v>
      </c>
      <c r="AH232" s="41">
        <f t="shared" si="408"/>
        <v>0</v>
      </c>
      <c r="AI232" s="41">
        <f t="shared" si="408"/>
        <v>0</v>
      </c>
      <c r="AJ232" s="41">
        <f t="shared" si="408"/>
        <v>0</v>
      </c>
      <c r="AK232" s="41">
        <f t="shared" si="408"/>
        <v>0</v>
      </c>
      <c r="AL232" s="41">
        <f t="shared" si="408"/>
        <v>0</v>
      </c>
      <c r="AM232" s="41">
        <f t="shared" si="408"/>
        <v>0</v>
      </c>
      <c r="AN232" s="41">
        <f t="shared" si="408"/>
        <v>0</v>
      </c>
      <c r="AO232" s="41">
        <f t="shared" si="408"/>
        <v>0</v>
      </c>
      <c r="AP232" s="41">
        <f t="shared" si="408"/>
        <v>0</v>
      </c>
      <c r="AQ232" s="101">
        <f t="shared" si="408"/>
        <v>0</v>
      </c>
      <c r="AR232" s="41">
        <f t="shared" si="408"/>
        <v>0</v>
      </c>
      <c r="AS232" s="101">
        <f t="shared" si="408"/>
        <v>2922.44</v>
      </c>
      <c r="AT232" s="41">
        <f t="shared" ref="AT232" si="409">SUM(AT216:AT231)</f>
        <v>2922.44</v>
      </c>
      <c r="AU232" s="106">
        <f>SUBTOTAL(9,AU218:AU231)</f>
        <v>0</v>
      </c>
      <c r="AV232" s="83">
        <v>0</v>
      </c>
      <c r="AW232" s="34"/>
      <c r="AX232" s="110">
        <f>AU232+AV232</f>
        <v>0</v>
      </c>
      <c r="AY232" s="110">
        <f>AC232</f>
        <v>51127</v>
      </c>
      <c r="AZ232" s="23"/>
      <c r="BA232" s="23"/>
      <c r="BB232" s="23"/>
      <c r="BC232" s="23"/>
    </row>
    <row r="233" spans="1:55" x14ac:dyDescent="0.25">
      <c r="A233" s="58"/>
      <c r="B233" s="59"/>
      <c r="C233" s="66"/>
      <c r="D233" s="60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70"/>
      <c r="Q233" s="70"/>
      <c r="R233" s="70"/>
      <c r="S233" s="98"/>
      <c r="T233" s="30">
        <f t="shared" si="367"/>
        <v>0</v>
      </c>
      <c r="U233" s="30">
        <f t="shared" si="368"/>
        <v>0</v>
      </c>
      <c r="V233" s="85"/>
      <c r="W233" s="96"/>
      <c r="X233" s="96"/>
      <c r="Y233" s="85"/>
      <c r="Z233" s="85"/>
      <c r="AA233" s="85"/>
      <c r="AB233" s="71"/>
      <c r="AC233" s="48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3"/>
      <c r="AO233" s="33"/>
      <c r="AP233" s="33"/>
      <c r="AQ233" s="100"/>
      <c r="AR233" s="32"/>
      <c r="AS233" s="199"/>
      <c r="AT233" s="32"/>
      <c r="AU233" s="106">
        <f t="shared" si="310"/>
        <v>0</v>
      </c>
      <c r="AV233" s="83">
        <f t="shared" ref="AV233:AV255" si="410">AC233</f>
        <v>0</v>
      </c>
      <c r="AW233" s="34"/>
      <c r="AX233" s="65"/>
      <c r="AY233" s="65"/>
      <c r="AZ233" s="65"/>
      <c r="BA233" s="65"/>
      <c r="BB233" s="65"/>
      <c r="BC233" s="65"/>
    </row>
    <row r="234" spans="1:55" x14ac:dyDescent="0.25">
      <c r="A234" s="11"/>
      <c r="B234" s="11" t="s">
        <v>593</v>
      </c>
      <c r="C234" s="74" t="s">
        <v>594</v>
      </c>
      <c r="D234" s="13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68"/>
      <c r="Q234" s="68"/>
      <c r="R234" s="68"/>
      <c r="S234" s="94"/>
      <c r="T234" s="38">
        <f t="shared" si="367"/>
        <v>0</v>
      </c>
      <c r="U234" s="38">
        <f t="shared" si="368"/>
        <v>0</v>
      </c>
      <c r="V234" s="39"/>
      <c r="W234" s="39"/>
      <c r="X234" s="39"/>
      <c r="Y234" s="39"/>
      <c r="Z234" s="39"/>
      <c r="AA234" s="39"/>
      <c r="AB234" s="39"/>
      <c r="AC234" s="50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0"/>
      <c r="AO234" s="40"/>
      <c r="AP234" s="40"/>
      <c r="AQ234" s="101"/>
      <c r="AR234" s="40"/>
      <c r="AS234" s="202"/>
      <c r="AT234" s="202"/>
      <c r="AU234" s="106">
        <f t="shared" si="310"/>
        <v>0</v>
      </c>
      <c r="AV234" s="83">
        <f t="shared" si="410"/>
        <v>0</v>
      </c>
      <c r="AW234" s="34"/>
      <c r="AX234" s="23"/>
      <c r="AY234" s="23"/>
      <c r="AZ234" s="23"/>
      <c r="BA234" s="23"/>
      <c r="BB234" s="23"/>
      <c r="BC234" s="23"/>
    </row>
    <row r="235" spans="1:55" ht="28.5" x14ac:dyDescent="0.25">
      <c r="A235" s="24" t="s">
        <v>595</v>
      </c>
      <c r="B235" s="52" t="s">
        <v>596</v>
      </c>
      <c r="C235" s="26" t="s">
        <v>597</v>
      </c>
      <c r="D235" s="27" t="s">
        <v>93</v>
      </c>
      <c r="E235" s="28">
        <v>17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70"/>
      <c r="Q235" s="70"/>
      <c r="R235" s="70"/>
      <c r="S235" s="98"/>
      <c r="T235" s="30">
        <f t="shared" si="367"/>
        <v>0</v>
      </c>
      <c r="U235" s="30">
        <f t="shared" si="368"/>
        <v>0</v>
      </c>
      <c r="V235" s="85">
        <f t="shared" ref="V235:V253" si="411">E235-U235</f>
        <v>17</v>
      </c>
      <c r="W235" s="96"/>
      <c r="X235" s="96"/>
      <c r="Y235" s="85"/>
      <c r="Z235" s="85"/>
      <c r="AA235" s="28">
        <v>17</v>
      </c>
      <c r="AB235" s="31">
        <v>74.150000000000006</v>
      </c>
      <c r="AC235" s="32">
        <f t="shared" ref="AC235:AC253" si="412">TRUNC(ROUND(E235*AB235,2),2)</f>
        <v>1260.55</v>
      </c>
      <c r="AD235" s="32">
        <f t="shared" ref="AD235:AD253" si="413">F235*AB235</f>
        <v>0</v>
      </c>
      <c r="AE235" s="32">
        <f t="shared" ref="AE235:AE253" si="414">G235*AB235</f>
        <v>0</v>
      </c>
      <c r="AF235" s="32">
        <f t="shared" ref="AF235:AF253" si="415">H235*AB235</f>
        <v>0</v>
      </c>
      <c r="AG235" s="32">
        <f t="shared" ref="AG235:AG253" si="416">I235*AB235</f>
        <v>0</v>
      </c>
      <c r="AH235" s="32">
        <f t="shared" ref="AH235:AH253" si="417">J235*AB235</f>
        <v>0</v>
      </c>
      <c r="AI235" s="32">
        <f t="shared" ref="AI235:AI253" si="418">K235*AB235</f>
        <v>0</v>
      </c>
      <c r="AJ235" s="32">
        <f t="shared" ref="AJ235:AJ253" si="419">L235*AB235</f>
        <v>0</v>
      </c>
      <c r="AK235" s="32">
        <f t="shared" ref="AK235:AK253" si="420">M235*AB235</f>
        <v>0</v>
      </c>
      <c r="AL235" s="32">
        <f t="shared" ref="AL235:AL253" si="421">N235*AB235</f>
        <v>0</v>
      </c>
      <c r="AM235" s="32">
        <f t="shared" ref="AM235:AM253" si="422">O235*AB235</f>
        <v>0</v>
      </c>
      <c r="AN235" s="33">
        <f t="shared" ref="AN235:AN253" si="423">TRUNC(ROUND(P235*AB235,2),2)</f>
        <v>0</v>
      </c>
      <c r="AO235" s="33">
        <f t="shared" ref="AO235:AO253" si="424">Q235*AB235</f>
        <v>0</v>
      </c>
      <c r="AP235" s="33">
        <f t="shared" ref="AP235:AP253" si="425">R235*AB235</f>
        <v>0</v>
      </c>
      <c r="AQ235" s="100">
        <f t="shared" ref="AQ235:AQ253" si="426">S235*AB235</f>
        <v>0</v>
      </c>
      <c r="AR235" s="32">
        <f t="shared" ref="AR235:AR253" si="427">T235*AB235</f>
        <v>0</v>
      </c>
      <c r="AS235" s="100">
        <f t="shared" ref="AS235:AS253" si="428">AB235*X235</f>
        <v>0</v>
      </c>
      <c r="AT235" s="32">
        <f t="shared" ref="AT235:AT253" si="429">AR235+AS235</f>
        <v>0</v>
      </c>
      <c r="AU235" s="106">
        <f t="shared" si="310"/>
        <v>0</v>
      </c>
      <c r="AV235" s="83">
        <f t="shared" si="410"/>
        <v>1260.55</v>
      </c>
      <c r="AW235" s="34">
        <f t="shared" ref="AW235:AW253" si="430">(U235*100)/E235</f>
        <v>0</v>
      </c>
      <c r="AX235" s="65"/>
      <c r="AY235" s="65"/>
      <c r="AZ235" s="65"/>
      <c r="BA235" s="65"/>
      <c r="BB235" s="65"/>
      <c r="BC235" s="65"/>
    </row>
    <row r="236" spans="1:55" ht="28.5" x14ac:dyDescent="0.25">
      <c r="A236" s="24" t="s">
        <v>598</v>
      </c>
      <c r="B236" s="52" t="s">
        <v>599</v>
      </c>
      <c r="C236" s="26" t="s">
        <v>600</v>
      </c>
      <c r="D236" s="27" t="s">
        <v>93</v>
      </c>
      <c r="E236" s="28">
        <v>13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70"/>
      <c r="Q236" s="70"/>
      <c r="R236" s="70"/>
      <c r="S236" s="98"/>
      <c r="T236" s="30">
        <f t="shared" si="367"/>
        <v>0</v>
      </c>
      <c r="U236" s="30">
        <f t="shared" si="368"/>
        <v>0</v>
      </c>
      <c r="V236" s="85">
        <f t="shared" si="411"/>
        <v>13</v>
      </c>
      <c r="W236" s="96"/>
      <c r="X236" s="96">
        <v>8</v>
      </c>
      <c r="Y236" s="96">
        <f>W236</f>
        <v>0</v>
      </c>
      <c r="Z236" s="85">
        <f t="shared" ref="Z236:Z253" si="431">Y236</f>
        <v>0</v>
      </c>
      <c r="AA236" s="85">
        <v>5</v>
      </c>
      <c r="AB236" s="31">
        <v>256.42</v>
      </c>
      <c r="AC236" s="32">
        <f t="shared" si="412"/>
        <v>3333.46</v>
      </c>
      <c r="AD236" s="32">
        <f t="shared" si="413"/>
        <v>0</v>
      </c>
      <c r="AE236" s="32">
        <f t="shared" si="414"/>
        <v>0</v>
      </c>
      <c r="AF236" s="32">
        <f t="shared" si="415"/>
        <v>0</v>
      </c>
      <c r="AG236" s="32">
        <f t="shared" si="416"/>
        <v>0</v>
      </c>
      <c r="AH236" s="32">
        <f t="shared" si="417"/>
        <v>0</v>
      </c>
      <c r="AI236" s="32">
        <f t="shared" si="418"/>
        <v>0</v>
      </c>
      <c r="AJ236" s="32">
        <f t="shared" si="419"/>
        <v>0</v>
      </c>
      <c r="AK236" s="32">
        <f t="shared" si="420"/>
        <v>0</v>
      </c>
      <c r="AL236" s="32">
        <f t="shared" si="421"/>
        <v>0</v>
      </c>
      <c r="AM236" s="32">
        <f t="shared" si="422"/>
        <v>0</v>
      </c>
      <c r="AN236" s="33">
        <f t="shared" si="423"/>
        <v>0</v>
      </c>
      <c r="AO236" s="33">
        <f t="shared" si="424"/>
        <v>0</v>
      </c>
      <c r="AP236" s="33">
        <f t="shared" si="425"/>
        <v>0</v>
      </c>
      <c r="AQ236" s="100">
        <f t="shared" si="426"/>
        <v>0</v>
      </c>
      <c r="AR236" s="32">
        <f t="shared" si="427"/>
        <v>0</v>
      </c>
      <c r="AS236" s="100">
        <f t="shared" si="428"/>
        <v>2051.36</v>
      </c>
      <c r="AT236" s="32">
        <f t="shared" si="429"/>
        <v>2051.36</v>
      </c>
      <c r="AU236" s="106">
        <f t="shared" si="310"/>
        <v>0</v>
      </c>
      <c r="AV236" s="83">
        <f t="shared" si="410"/>
        <v>3333.46</v>
      </c>
      <c r="AW236" s="34">
        <f t="shared" si="430"/>
        <v>0</v>
      </c>
      <c r="AX236" s="65"/>
      <c r="AY236" s="65"/>
      <c r="AZ236" s="65"/>
      <c r="BA236" s="65"/>
      <c r="BB236" s="65"/>
      <c r="BC236" s="65"/>
    </row>
    <row r="237" spans="1:55" ht="42.75" x14ac:dyDescent="0.25">
      <c r="A237" s="24" t="s">
        <v>601</v>
      </c>
      <c r="B237" s="52" t="s">
        <v>602</v>
      </c>
      <c r="C237" s="26" t="s">
        <v>603</v>
      </c>
      <c r="D237" s="27" t="s">
        <v>93</v>
      </c>
      <c r="E237" s="28">
        <v>5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70"/>
      <c r="Q237" s="70"/>
      <c r="R237" s="70"/>
      <c r="S237" s="98"/>
      <c r="T237" s="30">
        <f t="shared" si="367"/>
        <v>0</v>
      </c>
      <c r="U237" s="30">
        <f t="shared" si="368"/>
        <v>0</v>
      </c>
      <c r="V237" s="85">
        <f t="shared" si="411"/>
        <v>5</v>
      </c>
      <c r="W237" s="96"/>
      <c r="X237" s="96">
        <v>5</v>
      </c>
      <c r="Y237" s="96">
        <f t="shared" ref="Y237:Y253" si="432">W237</f>
        <v>0</v>
      </c>
      <c r="Z237" s="85">
        <f t="shared" si="431"/>
        <v>0</v>
      </c>
      <c r="AA237" s="85">
        <f t="shared" ref="AA237:AA253" si="433">Z237-W237</f>
        <v>0</v>
      </c>
      <c r="AB237" s="31">
        <v>1560.96</v>
      </c>
      <c r="AC237" s="32">
        <f t="shared" si="412"/>
        <v>7804.8</v>
      </c>
      <c r="AD237" s="32">
        <f t="shared" si="413"/>
        <v>0</v>
      </c>
      <c r="AE237" s="32">
        <f t="shared" si="414"/>
        <v>0</v>
      </c>
      <c r="AF237" s="32">
        <f t="shared" si="415"/>
        <v>0</v>
      </c>
      <c r="AG237" s="32">
        <f t="shared" si="416"/>
        <v>0</v>
      </c>
      <c r="AH237" s="32">
        <f t="shared" si="417"/>
        <v>0</v>
      </c>
      <c r="AI237" s="32">
        <f t="shared" si="418"/>
        <v>0</v>
      </c>
      <c r="AJ237" s="32">
        <f t="shared" si="419"/>
        <v>0</v>
      </c>
      <c r="AK237" s="32">
        <f t="shared" si="420"/>
        <v>0</v>
      </c>
      <c r="AL237" s="32">
        <f t="shared" si="421"/>
        <v>0</v>
      </c>
      <c r="AM237" s="32">
        <f t="shared" si="422"/>
        <v>0</v>
      </c>
      <c r="AN237" s="33">
        <f t="shared" si="423"/>
        <v>0</v>
      </c>
      <c r="AO237" s="33">
        <f t="shared" si="424"/>
        <v>0</v>
      </c>
      <c r="AP237" s="33">
        <f t="shared" si="425"/>
        <v>0</v>
      </c>
      <c r="AQ237" s="100">
        <f t="shared" si="426"/>
        <v>0</v>
      </c>
      <c r="AR237" s="32">
        <f t="shared" si="427"/>
        <v>0</v>
      </c>
      <c r="AS237" s="100">
        <f t="shared" si="428"/>
        <v>7804.8</v>
      </c>
      <c r="AT237" s="32">
        <f t="shared" si="429"/>
        <v>7804.8</v>
      </c>
      <c r="AU237" s="106">
        <f t="shared" si="310"/>
        <v>0</v>
      </c>
      <c r="AV237" s="83">
        <f t="shared" si="410"/>
        <v>7804.8</v>
      </c>
      <c r="AW237" s="34">
        <f t="shared" si="430"/>
        <v>0</v>
      </c>
      <c r="AX237" s="65"/>
      <c r="AY237" s="65"/>
      <c r="AZ237" s="65"/>
      <c r="BA237" s="65"/>
      <c r="BB237" s="65"/>
      <c r="BC237" s="65"/>
    </row>
    <row r="238" spans="1:55" ht="42.75" x14ac:dyDescent="0.25">
      <c r="A238" s="24" t="s">
        <v>604</v>
      </c>
      <c r="B238" s="52" t="s">
        <v>605</v>
      </c>
      <c r="C238" s="26" t="s">
        <v>606</v>
      </c>
      <c r="D238" s="27" t="s">
        <v>93</v>
      </c>
      <c r="E238" s="28">
        <v>6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70"/>
      <c r="Q238" s="70"/>
      <c r="R238" s="70"/>
      <c r="S238" s="98"/>
      <c r="T238" s="30">
        <f t="shared" si="367"/>
        <v>0</v>
      </c>
      <c r="U238" s="30">
        <f t="shared" si="368"/>
        <v>0</v>
      </c>
      <c r="V238" s="85">
        <f t="shared" si="411"/>
        <v>6</v>
      </c>
      <c r="W238" s="96"/>
      <c r="X238" s="96">
        <v>6</v>
      </c>
      <c r="Y238" s="96">
        <f t="shared" si="432"/>
        <v>0</v>
      </c>
      <c r="Z238" s="85">
        <f t="shared" si="431"/>
        <v>0</v>
      </c>
      <c r="AA238" s="85">
        <f t="shared" si="433"/>
        <v>0</v>
      </c>
      <c r="AB238" s="31">
        <v>723.8</v>
      </c>
      <c r="AC238" s="32">
        <f t="shared" si="412"/>
        <v>4342.8</v>
      </c>
      <c r="AD238" s="32">
        <f t="shared" si="413"/>
        <v>0</v>
      </c>
      <c r="AE238" s="32">
        <f t="shared" si="414"/>
        <v>0</v>
      </c>
      <c r="AF238" s="32">
        <f t="shared" si="415"/>
        <v>0</v>
      </c>
      <c r="AG238" s="32">
        <f t="shared" si="416"/>
        <v>0</v>
      </c>
      <c r="AH238" s="32">
        <f t="shared" si="417"/>
        <v>0</v>
      </c>
      <c r="AI238" s="32">
        <f t="shared" si="418"/>
        <v>0</v>
      </c>
      <c r="AJ238" s="32">
        <f t="shared" si="419"/>
        <v>0</v>
      </c>
      <c r="AK238" s="32">
        <f t="shared" si="420"/>
        <v>0</v>
      </c>
      <c r="AL238" s="32">
        <f t="shared" si="421"/>
        <v>0</v>
      </c>
      <c r="AM238" s="32">
        <f t="shared" si="422"/>
        <v>0</v>
      </c>
      <c r="AN238" s="33">
        <f t="shared" si="423"/>
        <v>0</v>
      </c>
      <c r="AO238" s="33">
        <f t="shared" si="424"/>
        <v>0</v>
      </c>
      <c r="AP238" s="33">
        <f t="shared" si="425"/>
        <v>0</v>
      </c>
      <c r="AQ238" s="100">
        <f t="shared" si="426"/>
        <v>0</v>
      </c>
      <c r="AR238" s="32">
        <f t="shared" si="427"/>
        <v>0</v>
      </c>
      <c r="AS238" s="100">
        <f t="shared" si="428"/>
        <v>4342.7999999999993</v>
      </c>
      <c r="AT238" s="32">
        <f t="shared" si="429"/>
        <v>4342.7999999999993</v>
      </c>
      <c r="AU238" s="106">
        <f t="shared" si="310"/>
        <v>0</v>
      </c>
      <c r="AV238" s="83">
        <v>0</v>
      </c>
      <c r="AW238" s="34">
        <f t="shared" si="430"/>
        <v>0</v>
      </c>
      <c r="AX238" s="65"/>
      <c r="AY238" s="65"/>
      <c r="AZ238" s="65"/>
      <c r="BA238" s="65"/>
      <c r="BB238" s="65"/>
      <c r="BC238" s="65"/>
    </row>
    <row r="239" spans="1:55" ht="28.5" x14ac:dyDescent="0.25">
      <c r="A239" s="24" t="s">
        <v>607</v>
      </c>
      <c r="B239" s="52" t="s">
        <v>608</v>
      </c>
      <c r="C239" s="26" t="s">
        <v>609</v>
      </c>
      <c r="D239" s="27" t="s">
        <v>93</v>
      </c>
      <c r="E239" s="28">
        <v>3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70"/>
      <c r="Q239" s="70"/>
      <c r="R239" s="70"/>
      <c r="S239" s="98"/>
      <c r="T239" s="30">
        <f t="shared" si="367"/>
        <v>0</v>
      </c>
      <c r="U239" s="30">
        <f t="shared" si="368"/>
        <v>0</v>
      </c>
      <c r="V239" s="85">
        <f t="shared" si="411"/>
        <v>3</v>
      </c>
      <c r="W239" s="96"/>
      <c r="X239" s="96">
        <v>3</v>
      </c>
      <c r="Y239" s="96">
        <f t="shared" si="432"/>
        <v>0</v>
      </c>
      <c r="Z239" s="85">
        <f t="shared" si="431"/>
        <v>0</v>
      </c>
      <c r="AA239" s="85">
        <f t="shared" si="433"/>
        <v>0</v>
      </c>
      <c r="AB239" s="31">
        <v>813.23</v>
      </c>
      <c r="AC239" s="32">
        <f t="shared" si="412"/>
        <v>2439.69</v>
      </c>
      <c r="AD239" s="32">
        <f t="shared" si="413"/>
        <v>0</v>
      </c>
      <c r="AE239" s="32">
        <f t="shared" si="414"/>
        <v>0</v>
      </c>
      <c r="AF239" s="32">
        <f t="shared" si="415"/>
        <v>0</v>
      </c>
      <c r="AG239" s="32">
        <f t="shared" si="416"/>
        <v>0</v>
      </c>
      <c r="AH239" s="32">
        <f t="shared" si="417"/>
        <v>0</v>
      </c>
      <c r="AI239" s="32">
        <f t="shared" si="418"/>
        <v>0</v>
      </c>
      <c r="AJ239" s="32">
        <f t="shared" si="419"/>
        <v>0</v>
      </c>
      <c r="AK239" s="32">
        <f t="shared" si="420"/>
        <v>0</v>
      </c>
      <c r="AL239" s="32">
        <f t="shared" si="421"/>
        <v>0</v>
      </c>
      <c r="AM239" s="32">
        <f t="shared" si="422"/>
        <v>0</v>
      </c>
      <c r="AN239" s="33">
        <f t="shared" si="423"/>
        <v>0</v>
      </c>
      <c r="AO239" s="33">
        <f t="shared" si="424"/>
        <v>0</v>
      </c>
      <c r="AP239" s="33">
        <f t="shared" si="425"/>
        <v>0</v>
      </c>
      <c r="AQ239" s="100">
        <f t="shared" si="426"/>
        <v>0</v>
      </c>
      <c r="AR239" s="32">
        <f t="shared" si="427"/>
        <v>0</v>
      </c>
      <c r="AS239" s="100">
        <f t="shared" si="428"/>
        <v>2439.69</v>
      </c>
      <c r="AT239" s="32">
        <f t="shared" si="429"/>
        <v>2439.69</v>
      </c>
      <c r="AU239" s="106">
        <f t="shared" si="310"/>
        <v>0</v>
      </c>
      <c r="AV239" s="83">
        <f t="shared" si="410"/>
        <v>2439.69</v>
      </c>
      <c r="AW239" s="34">
        <f t="shared" si="430"/>
        <v>0</v>
      </c>
      <c r="AX239" s="65"/>
      <c r="AY239" s="65"/>
      <c r="AZ239" s="65"/>
      <c r="BA239" s="65"/>
      <c r="BB239" s="65"/>
      <c r="BC239" s="65"/>
    </row>
    <row r="240" spans="1:55" x14ac:dyDescent="0.25">
      <c r="A240" s="24" t="s">
        <v>610</v>
      </c>
      <c r="B240" s="52" t="s">
        <v>611</v>
      </c>
      <c r="C240" s="26" t="s">
        <v>612</v>
      </c>
      <c r="D240" s="27" t="s">
        <v>58</v>
      </c>
      <c r="E240" s="28">
        <v>12.377000000000001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70"/>
      <c r="Q240" s="70"/>
      <c r="R240" s="70"/>
      <c r="S240" s="98"/>
      <c r="T240" s="30">
        <f t="shared" si="367"/>
        <v>0</v>
      </c>
      <c r="U240" s="30">
        <f t="shared" si="368"/>
        <v>0</v>
      </c>
      <c r="V240" s="85">
        <f t="shared" si="411"/>
        <v>12.377000000000001</v>
      </c>
      <c r="W240" s="96"/>
      <c r="X240" s="96">
        <v>12.38</v>
      </c>
      <c r="Y240" s="96">
        <f t="shared" si="432"/>
        <v>0</v>
      </c>
      <c r="Z240" s="85">
        <f t="shared" si="431"/>
        <v>0</v>
      </c>
      <c r="AA240" s="85">
        <f t="shared" si="433"/>
        <v>0</v>
      </c>
      <c r="AB240" s="31">
        <v>311.29000000000002</v>
      </c>
      <c r="AC240" s="32">
        <f t="shared" si="412"/>
        <v>3852.84</v>
      </c>
      <c r="AD240" s="32">
        <f t="shared" si="413"/>
        <v>0</v>
      </c>
      <c r="AE240" s="32">
        <f t="shared" si="414"/>
        <v>0</v>
      </c>
      <c r="AF240" s="32">
        <f t="shared" si="415"/>
        <v>0</v>
      </c>
      <c r="AG240" s="32">
        <f t="shared" si="416"/>
        <v>0</v>
      </c>
      <c r="AH240" s="32">
        <f t="shared" si="417"/>
        <v>0</v>
      </c>
      <c r="AI240" s="32">
        <f t="shared" si="418"/>
        <v>0</v>
      </c>
      <c r="AJ240" s="32">
        <f t="shared" si="419"/>
        <v>0</v>
      </c>
      <c r="AK240" s="32">
        <f t="shared" si="420"/>
        <v>0</v>
      </c>
      <c r="AL240" s="32">
        <f t="shared" si="421"/>
        <v>0</v>
      </c>
      <c r="AM240" s="32">
        <f t="shared" si="422"/>
        <v>0</v>
      </c>
      <c r="AN240" s="33">
        <f t="shared" si="423"/>
        <v>0</v>
      </c>
      <c r="AO240" s="33">
        <f t="shared" si="424"/>
        <v>0</v>
      </c>
      <c r="AP240" s="33">
        <f t="shared" si="425"/>
        <v>0</v>
      </c>
      <c r="AQ240" s="100">
        <f t="shared" si="426"/>
        <v>0</v>
      </c>
      <c r="AR240" s="32">
        <f t="shared" si="427"/>
        <v>0</v>
      </c>
      <c r="AS240" s="100">
        <f t="shared" si="428"/>
        <v>3853.7702000000004</v>
      </c>
      <c r="AT240" s="32">
        <f t="shared" si="429"/>
        <v>3853.7702000000004</v>
      </c>
      <c r="AU240" s="106">
        <f t="shared" si="310"/>
        <v>0</v>
      </c>
      <c r="AV240" s="83">
        <f t="shared" si="410"/>
        <v>3852.84</v>
      </c>
      <c r="AW240" s="34">
        <f t="shared" si="430"/>
        <v>0</v>
      </c>
      <c r="AX240" s="65"/>
      <c r="AY240" s="65"/>
      <c r="AZ240" s="65"/>
      <c r="BA240" s="65"/>
      <c r="BB240" s="65"/>
      <c r="BC240" s="65"/>
    </row>
    <row r="241" spans="1:55" ht="28.5" x14ac:dyDescent="0.25">
      <c r="A241" s="24" t="s">
        <v>613</v>
      </c>
      <c r="B241" s="52" t="s">
        <v>614</v>
      </c>
      <c r="C241" s="26" t="s">
        <v>615</v>
      </c>
      <c r="D241" s="27" t="s">
        <v>93</v>
      </c>
      <c r="E241" s="28">
        <v>13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70"/>
      <c r="Q241" s="70"/>
      <c r="R241" s="70"/>
      <c r="S241" s="98"/>
      <c r="T241" s="30">
        <f t="shared" si="367"/>
        <v>0</v>
      </c>
      <c r="U241" s="30">
        <f t="shared" si="368"/>
        <v>0</v>
      </c>
      <c r="V241" s="85">
        <f t="shared" si="411"/>
        <v>13</v>
      </c>
      <c r="W241" s="96"/>
      <c r="X241" s="96">
        <v>8</v>
      </c>
      <c r="Y241" s="96">
        <f t="shared" si="432"/>
        <v>0</v>
      </c>
      <c r="Z241" s="85">
        <f t="shared" si="431"/>
        <v>0</v>
      </c>
      <c r="AA241" s="85">
        <f t="shared" si="433"/>
        <v>0</v>
      </c>
      <c r="AB241" s="31">
        <v>123.84</v>
      </c>
      <c r="AC241" s="32">
        <f t="shared" si="412"/>
        <v>1609.92</v>
      </c>
      <c r="AD241" s="32">
        <f t="shared" si="413"/>
        <v>0</v>
      </c>
      <c r="AE241" s="32">
        <f t="shared" si="414"/>
        <v>0</v>
      </c>
      <c r="AF241" s="32">
        <f t="shared" si="415"/>
        <v>0</v>
      </c>
      <c r="AG241" s="32">
        <f t="shared" si="416"/>
        <v>0</v>
      </c>
      <c r="AH241" s="32">
        <f t="shared" si="417"/>
        <v>0</v>
      </c>
      <c r="AI241" s="32">
        <f t="shared" si="418"/>
        <v>0</v>
      </c>
      <c r="AJ241" s="32">
        <f t="shared" si="419"/>
        <v>0</v>
      </c>
      <c r="AK241" s="32">
        <f t="shared" si="420"/>
        <v>0</v>
      </c>
      <c r="AL241" s="32">
        <f t="shared" si="421"/>
        <v>0</v>
      </c>
      <c r="AM241" s="32">
        <f t="shared" si="422"/>
        <v>0</v>
      </c>
      <c r="AN241" s="33">
        <f t="shared" si="423"/>
        <v>0</v>
      </c>
      <c r="AO241" s="33">
        <f t="shared" si="424"/>
        <v>0</v>
      </c>
      <c r="AP241" s="33">
        <f t="shared" si="425"/>
        <v>0</v>
      </c>
      <c r="AQ241" s="100">
        <f t="shared" si="426"/>
        <v>0</v>
      </c>
      <c r="AR241" s="32">
        <f t="shared" si="427"/>
        <v>0</v>
      </c>
      <c r="AS241" s="100">
        <f t="shared" si="428"/>
        <v>990.72</v>
      </c>
      <c r="AT241" s="32">
        <f t="shared" si="429"/>
        <v>990.72</v>
      </c>
      <c r="AU241" s="106">
        <f t="shared" si="310"/>
        <v>0</v>
      </c>
      <c r="AV241" s="83">
        <f t="shared" si="410"/>
        <v>1609.92</v>
      </c>
      <c r="AW241" s="34">
        <f t="shared" si="430"/>
        <v>0</v>
      </c>
      <c r="AX241" s="65"/>
      <c r="AY241" s="65"/>
      <c r="AZ241" s="65"/>
      <c r="BA241" s="65"/>
      <c r="BB241" s="65"/>
      <c r="BC241" s="65"/>
    </row>
    <row r="242" spans="1:55" ht="28.5" x14ac:dyDescent="0.25">
      <c r="A242" s="24" t="s">
        <v>616</v>
      </c>
      <c r="B242" s="52" t="s">
        <v>617</v>
      </c>
      <c r="C242" s="26" t="s">
        <v>618</v>
      </c>
      <c r="D242" s="27" t="s">
        <v>93</v>
      </c>
      <c r="E242" s="28">
        <v>1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70"/>
      <c r="Q242" s="70"/>
      <c r="R242" s="70"/>
      <c r="S242" s="98"/>
      <c r="T242" s="30">
        <f t="shared" si="367"/>
        <v>0</v>
      </c>
      <c r="U242" s="30">
        <f t="shared" si="368"/>
        <v>0</v>
      </c>
      <c r="V242" s="85">
        <f t="shared" si="411"/>
        <v>1</v>
      </c>
      <c r="W242" s="96"/>
      <c r="X242" s="96">
        <v>1</v>
      </c>
      <c r="Y242" s="96">
        <f t="shared" si="432"/>
        <v>0</v>
      </c>
      <c r="Z242" s="85">
        <f t="shared" si="431"/>
        <v>0</v>
      </c>
      <c r="AA242" s="85">
        <f t="shared" si="433"/>
        <v>0</v>
      </c>
      <c r="AB242" s="31">
        <v>92.69</v>
      </c>
      <c r="AC242" s="32">
        <f t="shared" si="412"/>
        <v>92.69</v>
      </c>
      <c r="AD242" s="32">
        <f t="shared" si="413"/>
        <v>0</v>
      </c>
      <c r="AE242" s="32">
        <f t="shared" si="414"/>
        <v>0</v>
      </c>
      <c r="AF242" s="32">
        <f t="shared" si="415"/>
        <v>0</v>
      </c>
      <c r="AG242" s="32">
        <f t="shared" si="416"/>
        <v>0</v>
      </c>
      <c r="AH242" s="32">
        <f t="shared" si="417"/>
        <v>0</v>
      </c>
      <c r="AI242" s="32">
        <f t="shared" si="418"/>
        <v>0</v>
      </c>
      <c r="AJ242" s="32">
        <f t="shared" si="419"/>
        <v>0</v>
      </c>
      <c r="AK242" s="32">
        <f t="shared" si="420"/>
        <v>0</v>
      </c>
      <c r="AL242" s="32">
        <f t="shared" si="421"/>
        <v>0</v>
      </c>
      <c r="AM242" s="32">
        <f t="shared" si="422"/>
        <v>0</v>
      </c>
      <c r="AN242" s="33">
        <f t="shared" si="423"/>
        <v>0</v>
      </c>
      <c r="AO242" s="33">
        <f t="shared" si="424"/>
        <v>0</v>
      </c>
      <c r="AP242" s="33">
        <f t="shared" si="425"/>
        <v>0</v>
      </c>
      <c r="AQ242" s="100">
        <f t="shared" si="426"/>
        <v>0</v>
      </c>
      <c r="AR242" s="32">
        <f t="shared" si="427"/>
        <v>0</v>
      </c>
      <c r="AS242" s="100">
        <f t="shared" si="428"/>
        <v>92.69</v>
      </c>
      <c r="AT242" s="32">
        <f t="shared" si="429"/>
        <v>92.69</v>
      </c>
      <c r="AU242" s="106">
        <f t="shared" si="310"/>
        <v>0</v>
      </c>
      <c r="AV242" s="83">
        <f t="shared" si="410"/>
        <v>92.69</v>
      </c>
      <c r="AW242" s="34">
        <f t="shared" si="430"/>
        <v>0</v>
      </c>
      <c r="AX242" s="65"/>
      <c r="AY242" s="65"/>
      <c r="AZ242" s="65"/>
      <c r="BA242" s="65"/>
      <c r="BB242" s="65"/>
      <c r="BC242" s="65"/>
    </row>
    <row r="243" spans="1:55" ht="28.5" x14ac:dyDescent="0.25">
      <c r="A243" s="24" t="s">
        <v>619</v>
      </c>
      <c r="B243" s="52" t="s">
        <v>620</v>
      </c>
      <c r="C243" s="26" t="s">
        <v>621</v>
      </c>
      <c r="D243" s="27" t="s">
        <v>93</v>
      </c>
      <c r="E243" s="28">
        <v>3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70"/>
      <c r="Q243" s="70"/>
      <c r="R243" s="70"/>
      <c r="S243" s="98"/>
      <c r="T243" s="30">
        <f t="shared" si="367"/>
        <v>0</v>
      </c>
      <c r="U243" s="30">
        <f t="shared" si="368"/>
        <v>0</v>
      </c>
      <c r="V243" s="85">
        <f t="shared" si="411"/>
        <v>3</v>
      </c>
      <c r="W243" s="96"/>
      <c r="X243" s="96"/>
      <c r="Y243" s="96">
        <f t="shared" si="432"/>
        <v>0</v>
      </c>
      <c r="Z243" s="85">
        <f t="shared" si="431"/>
        <v>0</v>
      </c>
      <c r="AA243" s="85">
        <f t="shared" si="433"/>
        <v>0</v>
      </c>
      <c r="AB243" s="31">
        <v>123.77</v>
      </c>
      <c r="AC243" s="32">
        <f t="shared" si="412"/>
        <v>371.31</v>
      </c>
      <c r="AD243" s="32">
        <f t="shared" si="413"/>
        <v>0</v>
      </c>
      <c r="AE243" s="32">
        <f t="shared" si="414"/>
        <v>0</v>
      </c>
      <c r="AF243" s="32">
        <f t="shared" si="415"/>
        <v>0</v>
      </c>
      <c r="AG243" s="32">
        <f t="shared" si="416"/>
        <v>0</v>
      </c>
      <c r="AH243" s="32">
        <f t="shared" si="417"/>
        <v>0</v>
      </c>
      <c r="AI243" s="32">
        <f t="shared" si="418"/>
        <v>0</v>
      </c>
      <c r="AJ243" s="32">
        <f t="shared" si="419"/>
        <v>0</v>
      </c>
      <c r="AK243" s="32">
        <f t="shared" si="420"/>
        <v>0</v>
      </c>
      <c r="AL243" s="32">
        <f t="shared" si="421"/>
        <v>0</v>
      </c>
      <c r="AM243" s="32">
        <f t="shared" si="422"/>
        <v>0</v>
      </c>
      <c r="AN243" s="33">
        <f t="shared" si="423"/>
        <v>0</v>
      </c>
      <c r="AO243" s="33">
        <f t="shared" si="424"/>
        <v>0</v>
      </c>
      <c r="AP243" s="33">
        <f t="shared" si="425"/>
        <v>0</v>
      </c>
      <c r="AQ243" s="100">
        <f t="shared" si="426"/>
        <v>0</v>
      </c>
      <c r="AR243" s="32">
        <f t="shared" si="427"/>
        <v>0</v>
      </c>
      <c r="AS243" s="100">
        <f t="shared" si="428"/>
        <v>0</v>
      </c>
      <c r="AT243" s="32">
        <f t="shared" si="429"/>
        <v>0</v>
      </c>
      <c r="AU243" s="106">
        <f t="shared" si="310"/>
        <v>0</v>
      </c>
      <c r="AV243" s="83">
        <f t="shared" si="410"/>
        <v>371.31</v>
      </c>
      <c r="AW243" s="34">
        <f t="shared" si="430"/>
        <v>0</v>
      </c>
      <c r="AX243" s="65"/>
      <c r="AY243" s="65"/>
      <c r="AZ243" s="65"/>
      <c r="BA243" s="65"/>
      <c r="BB243" s="65"/>
      <c r="BC243" s="65"/>
    </row>
    <row r="244" spans="1:55" ht="28.5" x14ac:dyDescent="0.25">
      <c r="A244" s="24" t="s">
        <v>622</v>
      </c>
      <c r="B244" s="52" t="s">
        <v>623</v>
      </c>
      <c r="C244" s="26" t="s">
        <v>624</v>
      </c>
      <c r="D244" s="27" t="s">
        <v>93</v>
      </c>
      <c r="E244" s="28">
        <v>5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70"/>
      <c r="Q244" s="70"/>
      <c r="R244" s="70"/>
      <c r="S244" s="98"/>
      <c r="T244" s="30">
        <f t="shared" si="367"/>
        <v>0</v>
      </c>
      <c r="U244" s="30">
        <f t="shared" si="368"/>
        <v>0</v>
      </c>
      <c r="V244" s="85">
        <f t="shared" si="411"/>
        <v>5</v>
      </c>
      <c r="W244" s="96"/>
      <c r="X244" s="96"/>
      <c r="Y244" s="96">
        <f t="shared" si="432"/>
        <v>0</v>
      </c>
      <c r="Z244" s="85">
        <f t="shared" si="431"/>
        <v>0</v>
      </c>
      <c r="AA244" s="85">
        <f t="shared" si="433"/>
        <v>0</v>
      </c>
      <c r="AB244" s="31">
        <v>70.760000000000005</v>
      </c>
      <c r="AC244" s="32">
        <f t="shared" si="412"/>
        <v>353.8</v>
      </c>
      <c r="AD244" s="32">
        <f t="shared" si="413"/>
        <v>0</v>
      </c>
      <c r="AE244" s="32">
        <f t="shared" si="414"/>
        <v>0</v>
      </c>
      <c r="AF244" s="32">
        <f t="shared" si="415"/>
        <v>0</v>
      </c>
      <c r="AG244" s="32">
        <f t="shared" si="416"/>
        <v>0</v>
      </c>
      <c r="AH244" s="32">
        <f t="shared" si="417"/>
        <v>0</v>
      </c>
      <c r="AI244" s="32">
        <f t="shared" si="418"/>
        <v>0</v>
      </c>
      <c r="AJ244" s="32">
        <f t="shared" si="419"/>
        <v>0</v>
      </c>
      <c r="AK244" s="32">
        <f t="shared" si="420"/>
        <v>0</v>
      </c>
      <c r="AL244" s="32">
        <f t="shared" si="421"/>
        <v>0</v>
      </c>
      <c r="AM244" s="32">
        <f t="shared" si="422"/>
        <v>0</v>
      </c>
      <c r="AN244" s="33">
        <f t="shared" si="423"/>
        <v>0</v>
      </c>
      <c r="AO244" s="33">
        <f t="shared" si="424"/>
        <v>0</v>
      </c>
      <c r="AP244" s="33">
        <f t="shared" si="425"/>
        <v>0</v>
      </c>
      <c r="AQ244" s="100">
        <f t="shared" si="426"/>
        <v>0</v>
      </c>
      <c r="AR244" s="32">
        <f t="shared" si="427"/>
        <v>0</v>
      </c>
      <c r="AS244" s="100">
        <f t="shared" si="428"/>
        <v>0</v>
      </c>
      <c r="AT244" s="32">
        <f t="shared" si="429"/>
        <v>0</v>
      </c>
      <c r="AU244" s="106">
        <f t="shared" si="310"/>
        <v>0</v>
      </c>
      <c r="AV244" s="83">
        <f t="shared" si="410"/>
        <v>353.8</v>
      </c>
      <c r="AW244" s="34">
        <f t="shared" si="430"/>
        <v>0</v>
      </c>
      <c r="AX244" s="65"/>
      <c r="AY244" s="65"/>
      <c r="AZ244" s="65"/>
      <c r="BA244" s="65"/>
      <c r="BB244" s="65"/>
      <c r="BC244" s="65"/>
    </row>
    <row r="245" spans="1:55" ht="28.5" x14ac:dyDescent="0.25">
      <c r="A245" s="24" t="s">
        <v>625</v>
      </c>
      <c r="B245" s="52" t="s">
        <v>626</v>
      </c>
      <c r="C245" s="26" t="s">
        <v>627</v>
      </c>
      <c r="D245" s="27" t="s">
        <v>93</v>
      </c>
      <c r="E245" s="28">
        <v>6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70"/>
      <c r="Q245" s="70"/>
      <c r="R245" s="70"/>
      <c r="S245" s="98"/>
      <c r="T245" s="30">
        <f t="shared" si="367"/>
        <v>0</v>
      </c>
      <c r="U245" s="30">
        <f t="shared" si="368"/>
        <v>0</v>
      </c>
      <c r="V245" s="85">
        <f t="shared" si="411"/>
        <v>6</v>
      </c>
      <c r="W245" s="96"/>
      <c r="X245" s="96"/>
      <c r="Y245" s="96">
        <f t="shared" si="432"/>
        <v>0</v>
      </c>
      <c r="Z245" s="85">
        <f t="shared" si="431"/>
        <v>0</v>
      </c>
      <c r="AA245" s="85">
        <f t="shared" si="433"/>
        <v>0</v>
      </c>
      <c r="AB245" s="31">
        <v>122.97</v>
      </c>
      <c r="AC245" s="32">
        <f t="shared" si="412"/>
        <v>737.82</v>
      </c>
      <c r="AD245" s="32">
        <f t="shared" si="413"/>
        <v>0</v>
      </c>
      <c r="AE245" s="32">
        <f t="shared" si="414"/>
        <v>0</v>
      </c>
      <c r="AF245" s="32">
        <f t="shared" si="415"/>
        <v>0</v>
      </c>
      <c r="AG245" s="32">
        <f t="shared" si="416"/>
        <v>0</v>
      </c>
      <c r="AH245" s="32">
        <f t="shared" si="417"/>
        <v>0</v>
      </c>
      <c r="AI245" s="32">
        <f t="shared" si="418"/>
        <v>0</v>
      </c>
      <c r="AJ245" s="32">
        <f t="shared" si="419"/>
        <v>0</v>
      </c>
      <c r="AK245" s="32">
        <f t="shared" si="420"/>
        <v>0</v>
      </c>
      <c r="AL245" s="32">
        <f t="shared" si="421"/>
        <v>0</v>
      </c>
      <c r="AM245" s="32">
        <f t="shared" si="422"/>
        <v>0</v>
      </c>
      <c r="AN245" s="33">
        <f t="shared" si="423"/>
        <v>0</v>
      </c>
      <c r="AO245" s="33">
        <f t="shared" si="424"/>
        <v>0</v>
      </c>
      <c r="AP245" s="33">
        <f t="shared" si="425"/>
        <v>0</v>
      </c>
      <c r="AQ245" s="100">
        <f t="shared" si="426"/>
        <v>0</v>
      </c>
      <c r="AR245" s="32">
        <f t="shared" si="427"/>
        <v>0</v>
      </c>
      <c r="AS245" s="100">
        <f t="shared" si="428"/>
        <v>0</v>
      </c>
      <c r="AT245" s="32">
        <f t="shared" si="429"/>
        <v>0</v>
      </c>
      <c r="AU245" s="106">
        <f t="shared" si="310"/>
        <v>0</v>
      </c>
      <c r="AV245" s="83">
        <f t="shared" si="410"/>
        <v>737.82</v>
      </c>
      <c r="AW245" s="34">
        <f t="shared" si="430"/>
        <v>0</v>
      </c>
      <c r="AX245" s="65"/>
      <c r="AY245" s="65"/>
      <c r="AZ245" s="65"/>
      <c r="BA245" s="65"/>
      <c r="BB245" s="65"/>
      <c r="BC245" s="65"/>
    </row>
    <row r="246" spans="1:55" ht="28.5" x14ac:dyDescent="0.25">
      <c r="A246" s="24" t="s">
        <v>628</v>
      </c>
      <c r="B246" s="52" t="s">
        <v>629</v>
      </c>
      <c r="C246" s="26" t="s">
        <v>630</v>
      </c>
      <c r="D246" s="27" t="s">
        <v>93</v>
      </c>
      <c r="E246" s="28">
        <v>2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70"/>
      <c r="Q246" s="70"/>
      <c r="R246" s="70"/>
      <c r="S246" s="98"/>
      <c r="T246" s="30">
        <f t="shared" si="367"/>
        <v>0</v>
      </c>
      <c r="U246" s="30">
        <f t="shared" si="368"/>
        <v>0</v>
      </c>
      <c r="V246" s="85">
        <f t="shared" si="411"/>
        <v>2</v>
      </c>
      <c r="W246" s="96"/>
      <c r="X246" s="96"/>
      <c r="Y246" s="96">
        <f t="shared" si="432"/>
        <v>0</v>
      </c>
      <c r="Z246" s="85">
        <f t="shared" si="431"/>
        <v>0</v>
      </c>
      <c r="AA246" s="85">
        <f t="shared" si="433"/>
        <v>0</v>
      </c>
      <c r="AB246" s="31">
        <v>188.82</v>
      </c>
      <c r="AC246" s="32">
        <f t="shared" si="412"/>
        <v>377.64</v>
      </c>
      <c r="AD246" s="32">
        <f t="shared" si="413"/>
        <v>0</v>
      </c>
      <c r="AE246" s="32">
        <f t="shared" si="414"/>
        <v>0</v>
      </c>
      <c r="AF246" s="32">
        <f t="shared" si="415"/>
        <v>0</v>
      </c>
      <c r="AG246" s="32">
        <f t="shared" si="416"/>
        <v>0</v>
      </c>
      <c r="AH246" s="32">
        <f t="shared" si="417"/>
        <v>0</v>
      </c>
      <c r="AI246" s="32">
        <f t="shared" si="418"/>
        <v>0</v>
      </c>
      <c r="AJ246" s="32">
        <f t="shared" si="419"/>
        <v>0</v>
      </c>
      <c r="AK246" s="32">
        <f t="shared" si="420"/>
        <v>0</v>
      </c>
      <c r="AL246" s="32">
        <f t="shared" si="421"/>
        <v>0</v>
      </c>
      <c r="AM246" s="32">
        <f t="shared" si="422"/>
        <v>0</v>
      </c>
      <c r="AN246" s="33">
        <f t="shared" si="423"/>
        <v>0</v>
      </c>
      <c r="AO246" s="33">
        <f t="shared" si="424"/>
        <v>0</v>
      </c>
      <c r="AP246" s="33">
        <f t="shared" si="425"/>
        <v>0</v>
      </c>
      <c r="AQ246" s="100">
        <f t="shared" si="426"/>
        <v>0</v>
      </c>
      <c r="AR246" s="32">
        <f t="shared" si="427"/>
        <v>0</v>
      </c>
      <c r="AS246" s="100">
        <f t="shared" si="428"/>
        <v>0</v>
      </c>
      <c r="AT246" s="32">
        <f t="shared" si="429"/>
        <v>0</v>
      </c>
      <c r="AU246" s="106">
        <f t="shared" ref="AU246:AU270" si="434">AR246+AQ246</f>
        <v>0</v>
      </c>
      <c r="AV246" s="83">
        <f t="shared" si="410"/>
        <v>377.64</v>
      </c>
      <c r="AW246" s="34">
        <f t="shared" si="430"/>
        <v>0</v>
      </c>
      <c r="AX246" s="65"/>
      <c r="AY246" s="65"/>
      <c r="AZ246" s="65"/>
      <c r="BA246" s="65"/>
      <c r="BB246" s="65"/>
      <c r="BC246" s="65"/>
    </row>
    <row r="247" spans="1:55" ht="28.5" x14ac:dyDescent="0.25">
      <c r="A247" s="24" t="s">
        <v>631</v>
      </c>
      <c r="B247" s="52" t="s">
        <v>632</v>
      </c>
      <c r="C247" s="26" t="s">
        <v>633</v>
      </c>
      <c r="D247" s="27" t="s">
        <v>93</v>
      </c>
      <c r="E247" s="28">
        <v>5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70"/>
      <c r="Q247" s="70"/>
      <c r="R247" s="70"/>
      <c r="S247" s="98"/>
      <c r="T247" s="30">
        <f t="shared" si="367"/>
        <v>0</v>
      </c>
      <c r="U247" s="30">
        <f t="shared" si="368"/>
        <v>0</v>
      </c>
      <c r="V247" s="85">
        <f t="shared" si="411"/>
        <v>5</v>
      </c>
      <c r="W247" s="96"/>
      <c r="X247" s="96"/>
      <c r="Y247" s="96">
        <f t="shared" si="432"/>
        <v>0</v>
      </c>
      <c r="Z247" s="85">
        <f t="shared" si="431"/>
        <v>0</v>
      </c>
      <c r="AA247" s="85">
        <f t="shared" si="433"/>
        <v>0</v>
      </c>
      <c r="AB247" s="31">
        <v>198.77</v>
      </c>
      <c r="AC247" s="32">
        <f t="shared" si="412"/>
        <v>993.85</v>
      </c>
      <c r="AD247" s="32">
        <f t="shared" si="413"/>
        <v>0</v>
      </c>
      <c r="AE247" s="32">
        <f t="shared" si="414"/>
        <v>0</v>
      </c>
      <c r="AF247" s="32">
        <f t="shared" si="415"/>
        <v>0</v>
      </c>
      <c r="AG247" s="32">
        <f t="shared" si="416"/>
        <v>0</v>
      </c>
      <c r="AH247" s="32">
        <f t="shared" si="417"/>
        <v>0</v>
      </c>
      <c r="AI247" s="32">
        <f t="shared" si="418"/>
        <v>0</v>
      </c>
      <c r="AJ247" s="32">
        <f t="shared" si="419"/>
        <v>0</v>
      </c>
      <c r="AK247" s="32">
        <f t="shared" si="420"/>
        <v>0</v>
      </c>
      <c r="AL247" s="32">
        <f t="shared" si="421"/>
        <v>0</v>
      </c>
      <c r="AM247" s="32">
        <f t="shared" si="422"/>
        <v>0</v>
      </c>
      <c r="AN247" s="33">
        <f t="shared" si="423"/>
        <v>0</v>
      </c>
      <c r="AO247" s="33">
        <f t="shared" si="424"/>
        <v>0</v>
      </c>
      <c r="AP247" s="33">
        <f t="shared" si="425"/>
        <v>0</v>
      </c>
      <c r="AQ247" s="100">
        <f t="shared" si="426"/>
        <v>0</v>
      </c>
      <c r="AR247" s="32">
        <f t="shared" si="427"/>
        <v>0</v>
      </c>
      <c r="AS247" s="100">
        <f t="shared" si="428"/>
        <v>0</v>
      </c>
      <c r="AT247" s="32">
        <f t="shared" si="429"/>
        <v>0</v>
      </c>
      <c r="AU247" s="106">
        <f t="shared" si="434"/>
        <v>0</v>
      </c>
      <c r="AV247" s="83">
        <f t="shared" si="410"/>
        <v>993.85</v>
      </c>
      <c r="AW247" s="34">
        <f t="shared" si="430"/>
        <v>0</v>
      </c>
      <c r="AX247" s="65"/>
      <c r="AY247" s="65"/>
      <c r="AZ247" s="65"/>
      <c r="BA247" s="65"/>
      <c r="BB247" s="65"/>
      <c r="BC247" s="65"/>
    </row>
    <row r="248" spans="1:55" x14ac:dyDescent="0.25">
      <c r="A248" s="24" t="s">
        <v>634</v>
      </c>
      <c r="B248" s="52" t="s">
        <v>635</v>
      </c>
      <c r="C248" s="26" t="s">
        <v>636</v>
      </c>
      <c r="D248" s="27" t="s">
        <v>93</v>
      </c>
      <c r="E248" s="28">
        <v>2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70"/>
      <c r="Q248" s="70"/>
      <c r="R248" s="70"/>
      <c r="S248" s="98"/>
      <c r="T248" s="30">
        <f t="shared" si="367"/>
        <v>0</v>
      </c>
      <c r="U248" s="30">
        <f t="shared" si="368"/>
        <v>0</v>
      </c>
      <c r="V248" s="85">
        <f t="shared" si="411"/>
        <v>2</v>
      </c>
      <c r="W248" s="96"/>
      <c r="X248" s="96"/>
      <c r="Y248" s="96">
        <f t="shared" si="432"/>
        <v>0</v>
      </c>
      <c r="Z248" s="85">
        <f t="shared" si="431"/>
        <v>0</v>
      </c>
      <c r="AA248" s="85">
        <f t="shared" si="433"/>
        <v>0</v>
      </c>
      <c r="AB248" s="31">
        <v>475.85</v>
      </c>
      <c r="AC248" s="32">
        <f t="shared" si="412"/>
        <v>951.7</v>
      </c>
      <c r="AD248" s="32">
        <f t="shared" si="413"/>
        <v>0</v>
      </c>
      <c r="AE248" s="32">
        <f t="shared" si="414"/>
        <v>0</v>
      </c>
      <c r="AF248" s="32">
        <f t="shared" si="415"/>
        <v>0</v>
      </c>
      <c r="AG248" s="32">
        <f t="shared" si="416"/>
        <v>0</v>
      </c>
      <c r="AH248" s="32">
        <f t="shared" si="417"/>
        <v>0</v>
      </c>
      <c r="AI248" s="32">
        <f t="shared" si="418"/>
        <v>0</v>
      </c>
      <c r="AJ248" s="32">
        <f t="shared" si="419"/>
        <v>0</v>
      </c>
      <c r="AK248" s="32">
        <f t="shared" si="420"/>
        <v>0</v>
      </c>
      <c r="AL248" s="32">
        <f t="shared" si="421"/>
        <v>0</v>
      </c>
      <c r="AM248" s="32">
        <f t="shared" si="422"/>
        <v>0</v>
      </c>
      <c r="AN248" s="33">
        <f t="shared" si="423"/>
        <v>0</v>
      </c>
      <c r="AO248" s="33">
        <f t="shared" si="424"/>
        <v>0</v>
      </c>
      <c r="AP248" s="33">
        <f t="shared" si="425"/>
        <v>0</v>
      </c>
      <c r="AQ248" s="100">
        <f t="shared" si="426"/>
        <v>0</v>
      </c>
      <c r="AR248" s="32">
        <f t="shared" si="427"/>
        <v>0</v>
      </c>
      <c r="AS248" s="100">
        <f t="shared" si="428"/>
        <v>0</v>
      </c>
      <c r="AT248" s="32">
        <f t="shared" si="429"/>
        <v>0</v>
      </c>
      <c r="AU248" s="106">
        <f t="shared" si="434"/>
        <v>0</v>
      </c>
      <c r="AV248" s="83">
        <f t="shared" si="410"/>
        <v>951.7</v>
      </c>
      <c r="AW248" s="34">
        <f t="shared" si="430"/>
        <v>0</v>
      </c>
      <c r="AX248" s="65"/>
      <c r="AY248" s="65"/>
      <c r="AZ248" s="65"/>
      <c r="BA248" s="65"/>
      <c r="BB248" s="65"/>
      <c r="BC248" s="65"/>
    </row>
    <row r="249" spans="1:55" ht="28.5" x14ac:dyDescent="0.25">
      <c r="A249" s="24" t="s">
        <v>637</v>
      </c>
      <c r="B249" s="52" t="s">
        <v>638</v>
      </c>
      <c r="C249" s="26" t="s">
        <v>639</v>
      </c>
      <c r="D249" s="27" t="s">
        <v>93</v>
      </c>
      <c r="E249" s="28">
        <v>5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70"/>
      <c r="Q249" s="70"/>
      <c r="R249" s="70"/>
      <c r="S249" s="98"/>
      <c r="T249" s="30">
        <f t="shared" si="367"/>
        <v>0</v>
      </c>
      <c r="U249" s="30">
        <f t="shared" si="368"/>
        <v>0</v>
      </c>
      <c r="V249" s="85">
        <f t="shared" si="411"/>
        <v>5</v>
      </c>
      <c r="W249" s="96"/>
      <c r="X249" s="96"/>
      <c r="Y249" s="96">
        <f t="shared" si="432"/>
        <v>0</v>
      </c>
      <c r="Z249" s="85">
        <f t="shared" si="431"/>
        <v>0</v>
      </c>
      <c r="AA249" s="85">
        <f t="shared" si="433"/>
        <v>0</v>
      </c>
      <c r="AB249" s="31">
        <v>342.92</v>
      </c>
      <c r="AC249" s="32">
        <f t="shared" si="412"/>
        <v>1714.6</v>
      </c>
      <c r="AD249" s="32">
        <f t="shared" si="413"/>
        <v>0</v>
      </c>
      <c r="AE249" s="32">
        <f t="shared" si="414"/>
        <v>0</v>
      </c>
      <c r="AF249" s="32">
        <f t="shared" si="415"/>
        <v>0</v>
      </c>
      <c r="AG249" s="32">
        <f t="shared" si="416"/>
        <v>0</v>
      </c>
      <c r="AH249" s="32">
        <f t="shared" si="417"/>
        <v>0</v>
      </c>
      <c r="AI249" s="32">
        <f t="shared" si="418"/>
        <v>0</v>
      </c>
      <c r="AJ249" s="32">
        <f t="shared" si="419"/>
        <v>0</v>
      </c>
      <c r="AK249" s="32">
        <f t="shared" si="420"/>
        <v>0</v>
      </c>
      <c r="AL249" s="32">
        <f t="shared" si="421"/>
        <v>0</v>
      </c>
      <c r="AM249" s="32">
        <f t="shared" si="422"/>
        <v>0</v>
      </c>
      <c r="AN249" s="33">
        <f t="shared" si="423"/>
        <v>0</v>
      </c>
      <c r="AO249" s="33">
        <f t="shared" si="424"/>
        <v>0</v>
      </c>
      <c r="AP249" s="33">
        <f t="shared" si="425"/>
        <v>0</v>
      </c>
      <c r="AQ249" s="100">
        <f t="shared" si="426"/>
        <v>0</v>
      </c>
      <c r="AR249" s="32">
        <f t="shared" si="427"/>
        <v>0</v>
      </c>
      <c r="AS249" s="100">
        <f t="shared" si="428"/>
        <v>0</v>
      </c>
      <c r="AT249" s="32">
        <f t="shared" si="429"/>
        <v>0</v>
      </c>
      <c r="AU249" s="106">
        <f t="shared" si="434"/>
        <v>0</v>
      </c>
      <c r="AV249" s="83">
        <f t="shared" si="410"/>
        <v>1714.6</v>
      </c>
      <c r="AW249" s="34">
        <f t="shared" si="430"/>
        <v>0</v>
      </c>
      <c r="AX249" s="65"/>
      <c r="AY249" s="65"/>
      <c r="AZ249" s="65"/>
      <c r="BA249" s="65"/>
      <c r="BB249" s="65"/>
      <c r="BC249" s="65"/>
    </row>
    <row r="250" spans="1:55" ht="28.5" x14ac:dyDescent="0.25">
      <c r="A250" s="24" t="s">
        <v>640</v>
      </c>
      <c r="B250" s="52" t="s">
        <v>641</v>
      </c>
      <c r="C250" s="26" t="s">
        <v>642</v>
      </c>
      <c r="D250" s="27" t="s">
        <v>93</v>
      </c>
      <c r="E250" s="28">
        <v>5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70"/>
      <c r="Q250" s="70"/>
      <c r="R250" s="70"/>
      <c r="S250" s="98"/>
      <c r="T250" s="30">
        <f t="shared" si="367"/>
        <v>0</v>
      </c>
      <c r="U250" s="30">
        <f t="shared" si="368"/>
        <v>0</v>
      </c>
      <c r="V250" s="85">
        <f t="shared" si="411"/>
        <v>5</v>
      </c>
      <c r="W250" s="96"/>
      <c r="X250" s="96"/>
      <c r="Y250" s="96">
        <f t="shared" si="432"/>
        <v>0</v>
      </c>
      <c r="Z250" s="85">
        <f t="shared" si="431"/>
        <v>0</v>
      </c>
      <c r="AA250" s="85">
        <f t="shared" si="433"/>
        <v>0</v>
      </c>
      <c r="AB250" s="31">
        <v>631.07000000000005</v>
      </c>
      <c r="AC250" s="32">
        <f t="shared" si="412"/>
        <v>3155.35</v>
      </c>
      <c r="AD250" s="32">
        <f t="shared" si="413"/>
        <v>0</v>
      </c>
      <c r="AE250" s="32">
        <f t="shared" si="414"/>
        <v>0</v>
      </c>
      <c r="AF250" s="32">
        <f t="shared" si="415"/>
        <v>0</v>
      </c>
      <c r="AG250" s="32">
        <f t="shared" si="416"/>
        <v>0</v>
      </c>
      <c r="AH250" s="32">
        <f t="shared" si="417"/>
        <v>0</v>
      </c>
      <c r="AI250" s="32">
        <f t="shared" si="418"/>
        <v>0</v>
      </c>
      <c r="AJ250" s="32">
        <f t="shared" si="419"/>
        <v>0</v>
      </c>
      <c r="AK250" s="32">
        <f t="shared" si="420"/>
        <v>0</v>
      </c>
      <c r="AL250" s="32">
        <f t="shared" si="421"/>
        <v>0</v>
      </c>
      <c r="AM250" s="32">
        <f t="shared" si="422"/>
        <v>0</v>
      </c>
      <c r="AN250" s="33">
        <f t="shared" si="423"/>
        <v>0</v>
      </c>
      <c r="AO250" s="33">
        <f t="shared" si="424"/>
        <v>0</v>
      </c>
      <c r="AP250" s="33">
        <f t="shared" si="425"/>
        <v>0</v>
      </c>
      <c r="AQ250" s="100">
        <f t="shared" si="426"/>
        <v>0</v>
      </c>
      <c r="AR250" s="32">
        <f t="shared" si="427"/>
        <v>0</v>
      </c>
      <c r="AS250" s="100">
        <f t="shared" si="428"/>
        <v>0</v>
      </c>
      <c r="AT250" s="32">
        <f t="shared" si="429"/>
        <v>0</v>
      </c>
      <c r="AU250" s="106">
        <f t="shared" si="434"/>
        <v>0</v>
      </c>
      <c r="AV250" s="83">
        <f t="shared" si="410"/>
        <v>3155.35</v>
      </c>
      <c r="AW250" s="34">
        <f t="shared" si="430"/>
        <v>0</v>
      </c>
      <c r="AX250" s="65"/>
      <c r="AY250" s="65"/>
      <c r="AZ250" s="65"/>
      <c r="BA250" s="65"/>
      <c r="BB250" s="65"/>
      <c r="BC250" s="65"/>
    </row>
    <row r="251" spans="1:55" ht="28.5" x14ac:dyDescent="0.25">
      <c r="A251" s="24" t="s">
        <v>643</v>
      </c>
      <c r="B251" s="52" t="s">
        <v>644</v>
      </c>
      <c r="C251" s="26" t="s">
        <v>645</v>
      </c>
      <c r="D251" s="27" t="s">
        <v>93</v>
      </c>
      <c r="E251" s="28">
        <v>3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70"/>
      <c r="Q251" s="70"/>
      <c r="R251" s="70"/>
      <c r="S251" s="98"/>
      <c r="T251" s="30">
        <f t="shared" si="367"/>
        <v>0</v>
      </c>
      <c r="U251" s="30">
        <f t="shared" si="368"/>
        <v>0</v>
      </c>
      <c r="V251" s="85">
        <f t="shared" si="411"/>
        <v>3</v>
      </c>
      <c r="W251" s="96"/>
      <c r="X251" s="96">
        <v>3</v>
      </c>
      <c r="Y251" s="96">
        <f t="shared" si="432"/>
        <v>0</v>
      </c>
      <c r="Z251" s="85">
        <f t="shared" si="431"/>
        <v>0</v>
      </c>
      <c r="AA251" s="85">
        <f t="shared" si="433"/>
        <v>0</v>
      </c>
      <c r="AB251" s="31">
        <v>484.28</v>
      </c>
      <c r="AC251" s="32">
        <f t="shared" si="412"/>
        <v>1452.84</v>
      </c>
      <c r="AD251" s="32">
        <f t="shared" si="413"/>
        <v>0</v>
      </c>
      <c r="AE251" s="32">
        <f t="shared" si="414"/>
        <v>0</v>
      </c>
      <c r="AF251" s="32">
        <f t="shared" si="415"/>
        <v>0</v>
      </c>
      <c r="AG251" s="32">
        <f t="shared" si="416"/>
        <v>0</v>
      </c>
      <c r="AH251" s="32">
        <f t="shared" si="417"/>
        <v>0</v>
      </c>
      <c r="AI251" s="32">
        <f t="shared" si="418"/>
        <v>0</v>
      </c>
      <c r="AJ251" s="32">
        <f t="shared" si="419"/>
        <v>0</v>
      </c>
      <c r="AK251" s="32">
        <f t="shared" si="420"/>
        <v>0</v>
      </c>
      <c r="AL251" s="32">
        <f t="shared" si="421"/>
        <v>0</v>
      </c>
      <c r="AM251" s="32">
        <f t="shared" si="422"/>
        <v>0</v>
      </c>
      <c r="AN251" s="33">
        <f t="shared" si="423"/>
        <v>0</v>
      </c>
      <c r="AO251" s="33">
        <f t="shared" si="424"/>
        <v>0</v>
      </c>
      <c r="AP251" s="33">
        <f t="shared" si="425"/>
        <v>0</v>
      </c>
      <c r="AQ251" s="100">
        <f t="shared" si="426"/>
        <v>0</v>
      </c>
      <c r="AR251" s="32">
        <f t="shared" si="427"/>
        <v>0</v>
      </c>
      <c r="AS251" s="100">
        <f t="shared" si="428"/>
        <v>1452.84</v>
      </c>
      <c r="AT251" s="32">
        <f t="shared" si="429"/>
        <v>1452.84</v>
      </c>
      <c r="AU251" s="106">
        <f t="shared" si="434"/>
        <v>0</v>
      </c>
      <c r="AV251" s="83">
        <f t="shared" si="410"/>
        <v>1452.84</v>
      </c>
      <c r="AW251" s="34">
        <f t="shared" si="430"/>
        <v>0</v>
      </c>
      <c r="AX251" s="65"/>
      <c r="AY251" s="65"/>
      <c r="AZ251" s="65"/>
      <c r="BA251" s="65"/>
      <c r="BB251" s="65"/>
      <c r="BC251" s="65"/>
    </row>
    <row r="252" spans="1:55" ht="42.75" x14ac:dyDescent="0.25">
      <c r="A252" s="24" t="s">
        <v>646</v>
      </c>
      <c r="B252" s="52" t="s">
        <v>647</v>
      </c>
      <c r="C252" s="26" t="s">
        <v>648</v>
      </c>
      <c r="D252" s="27" t="s">
        <v>93</v>
      </c>
      <c r="E252" s="28">
        <v>1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70"/>
      <c r="Q252" s="70"/>
      <c r="R252" s="70"/>
      <c r="S252" s="98"/>
      <c r="T252" s="30">
        <f t="shared" si="367"/>
        <v>0</v>
      </c>
      <c r="U252" s="30">
        <f t="shared" si="368"/>
        <v>0</v>
      </c>
      <c r="V252" s="85">
        <f t="shared" si="411"/>
        <v>1</v>
      </c>
      <c r="W252" s="96"/>
      <c r="X252" s="96"/>
      <c r="Y252" s="96">
        <f t="shared" si="432"/>
        <v>0</v>
      </c>
      <c r="Z252" s="85">
        <f t="shared" si="431"/>
        <v>0</v>
      </c>
      <c r="AA252" s="85">
        <f t="shared" si="433"/>
        <v>0</v>
      </c>
      <c r="AB252" s="31">
        <v>1566.45</v>
      </c>
      <c r="AC252" s="32">
        <f t="shared" si="412"/>
        <v>1566.45</v>
      </c>
      <c r="AD252" s="32">
        <f t="shared" si="413"/>
        <v>0</v>
      </c>
      <c r="AE252" s="32">
        <f t="shared" si="414"/>
        <v>0</v>
      </c>
      <c r="AF252" s="32">
        <f t="shared" si="415"/>
        <v>0</v>
      </c>
      <c r="AG252" s="32">
        <f t="shared" si="416"/>
        <v>0</v>
      </c>
      <c r="AH252" s="32">
        <f t="shared" si="417"/>
        <v>0</v>
      </c>
      <c r="AI252" s="32">
        <f t="shared" si="418"/>
        <v>0</v>
      </c>
      <c r="AJ252" s="32">
        <f t="shared" si="419"/>
        <v>0</v>
      </c>
      <c r="AK252" s="32">
        <f t="shared" si="420"/>
        <v>0</v>
      </c>
      <c r="AL252" s="32">
        <f t="shared" si="421"/>
        <v>0</v>
      </c>
      <c r="AM252" s="32">
        <f t="shared" si="422"/>
        <v>0</v>
      </c>
      <c r="AN252" s="33">
        <f t="shared" si="423"/>
        <v>0</v>
      </c>
      <c r="AO252" s="33">
        <f t="shared" si="424"/>
        <v>0</v>
      </c>
      <c r="AP252" s="33">
        <f t="shared" si="425"/>
        <v>0</v>
      </c>
      <c r="AQ252" s="100">
        <f t="shared" si="426"/>
        <v>0</v>
      </c>
      <c r="AR252" s="32">
        <f t="shared" si="427"/>
        <v>0</v>
      </c>
      <c r="AS252" s="100">
        <f t="shared" si="428"/>
        <v>0</v>
      </c>
      <c r="AT252" s="32">
        <f t="shared" si="429"/>
        <v>0</v>
      </c>
      <c r="AU252" s="106">
        <f t="shared" si="434"/>
        <v>0</v>
      </c>
      <c r="AV252" s="83">
        <f t="shared" si="410"/>
        <v>1566.45</v>
      </c>
      <c r="AW252" s="34">
        <f t="shared" si="430"/>
        <v>0</v>
      </c>
      <c r="AX252" s="65"/>
      <c r="AY252" s="65"/>
      <c r="AZ252" s="65"/>
      <c r="BA252" s="65"/>
      <c r="BB252" s="65"/>
      <c r="BC252" s="65"/>
    </row>
    <row r="253" spans="1:55" x14ac:dyDescent="0.25">
      <c r="A253" s="24" t="s">
        <v>203</v>
      </c>
      <c r="B253" s="52" t="s">
        <v>649</v>
      </c>
      <c r="C253" s="26" t="s">
        <v>650</v>
      </c>
      <c r="D253" s="27" t="s">
        <v>93</v>
      </c>
      <c r="E253" s="28">
        <v>10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70"/>
      <c r="Q253" s="70"/>
      <c r="R253" s="70"/>
      <c r="S253" s="98"/>
      <c r="T253" s="30">
        <f t="shared" si="367"/>
        <v>0</v>
      </c>
      <c r="U253" s="30">
        <f t="shared" si="368"/>
        <v>0</v>
      </c>
      <c r="V253" s="85">
        <f t="shared" si="411"/>
        <v>10</v>
      </c>
      <c r="W253" s="96"/>
      <c r="X253" s="96">
        <v>10</v>
      </c>
      <c r="Y253" s="96">
        <f t="shared" si="432"/>
        <v>0</v>
      </c>
      <c r="Z253" s="85">
        <f t="shared" si="431"/>
        <v>0</v>
      </c>
      <c r="AA253" s="85">
        <f t="shared" si="433"/>
        <v>0</v>
      </c>
      <c r="AB253" s="31">
        <v>145.87</v>
      </c>
      <c r="AC253" s="32">
        <f t="shared" si="412"/>
        <v>1458.7</v>
      </c>
      <c r="AD253" s="32">
        <f t="shared" si="413"/>
        <v>0</v>
      </c>
      <c r="AE253" s="32">
        <f t="shared" si="414"/>
        <v>0</v>
      </c>
      <c r="AF253" s="32">
        <f t="shared" si="415"/>
        <v>0</v>
      </c>
      <c r="AG253" s="32">
        <f t="shared" si="416"/>
        <v>0</v>
      </c>
      <c r="AH253" s="32">
        <f t="shared" si="417"/>
        <v>0</v>
      </c>
      <c r="AI253" s="32">
        <f t="shared" si="418"/>
        <v>0</v>
      </c>
      <c r="AJ253" s="32">
        <f t="shared" si="419"/>
        <v>0</v>
      </c>
      <c r="AK253" s="32">
        <f t="shared" si="420"/>
        <v>0</v>
      </c>
      <c r="AL253" s="32">
        <f t="shared" si="421"/>
        <v>0</v>
      </c>
      <c r="AM253" s="32">
        <f t="shared" si="422"/>
        <v>0</v>
      </c>
      <c r="AN253" s="33">
        <f t="shared" si="423"/>
        <v>0</v>
      </c>
      <c r="AO253" s="33">
        <f t="shared" si="424"/>
        <v>0</v>
      </c>
      <c r="AP253" s="33">
        <f t="shared" si="425"/>
        <v>0</v>
      </c>
      <c r="AQ253" s="100">
        <f t="shared" si="426"/>
        <v>0</v>
      </c>
      <c r="AR253" s="32">
        <f t="shared" si="427"/>
        <v>0</v>
      </c>
      <c r="AS253" s="100">
        <f t="shared" si="428"/>
        <v>1458.7</v>
      </c>
      <c r="AT253" s="32">
        <f t="shared" si="429"/>
        <v>1458.7</v>
      </c>
      <c r="AU253" s="106">
        <f t="shared" si="434"/>
        <v>0</v>
      </c>
      <c r="AV253" s="83">
        <f t="shared" si="410"/>
        <v>1458.7</v>
      </c>
      <c r="AW253" s="34">
        <f t="shared" si="430"/>
        <v>0</v>
      </c>
      <c r="AX253" s="65"/>
      <c r="AY253" s="65"/>
      <c r="AZ253" s="65"/>
      <c r="BA253" s="65"/>
      <c r="BB253" s="65"/>
      <c r="BC253" s="65"/>
    </row>
    <row r="254" spans="1:55" x14ac:dyDescent="0.25">
      <c r="A254" s="11"/>
      <c r="B254" s="11"/>
      <c r="C254" s="13" t="s">
        <v>651</v>
      </c>
      <c r="D254" s="13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68"/>
      <c r="Q254" s="68"/>
      <c r="R254" s="68"/>
      <c r="S254" s="94"/>
      <c r="T254" s="38">
        <f t="shared" si="367"/>
        <v>0</v>
      </c>
      <c r="U254" s="38">
        <f t="shared" si="368"/>
        <v>0</v>
      </c>
      <c r="V254" s="39"/>
      <c r="W254" s="39"/>
      <c r="X254" s="39"/>
      <c r="Y254" s="39"/>
      <c r="Z254" s="39"/>
      <c r="AA254" s="39"/>
      <c r="AB254" s="39"/>
      <c r="AC254" s="75">
        <f>SUM(AC235:AC253)</f>
        <v>37870.809999999983</v>
      </c>
      <c r="AD254" s="41">
        <f>SUM(AD235:AD253)</f>
        <v>0</v>
      </c>
      <c r="AE254" s="41">
        <f t="shared" ref="AE254:AT254" si="435">SUM(AE235:AE253)</f>
        <v>0</v>
      </c>
      <c r="AF254" s="41">
        <f t="shared" si="435"/>
        <v>0</v>
      </c>
      <c r="AG254" s="41">
        <f t="shared" si="435"/>
        <v>0</v>
      </c>
      <c r="AH254" s="41">
        <f t="shared" si="435"/>
        <v>0</v>
      </c>
      <c r="AI254" s="41">
        <f t="shared" si="435"/>
        <v>0</v>
      </c>
      <c r="AJ254" s="41">
        <f t="shared" si="435"/>
        <v>0</v>
      </c>
      <c r="AK254" s="41">
        <f t="shared" si="435"/>
        <v>0</v>
      </c>
      <c r="AL254" s="41">
        <f t="shared" si="435"/>
        <v>0</v>
      </c>
      <c r="AM254" s="41">
        <f t="shared" si="435"/>
        <v>0</v>
      </c>
      <c r="AN254" s="41">
        <f t="shared" si="435"/>
        <v>0</v>
      </c>
      <c r="AO254" s="41">
        <f t="shared" si="435"/>
        <v>0</v>
      </c>
      <c r="AP254" s="41">
        <f t="shared" si="435"/>
        <v>0</v>
      </c>
      <c r="AQ254" s="101">
        <f t="shared" si="435"/>
        <v>0</v>
      </c>
      <c r="AR254" s="41">
        <f t="shared" si="435"/>
        <v>0</v>
      </c>
      <c r="AS254" s="41">
        <f t="shared" si="435"/>
        <v>24487.370199999998</v>
      </c>
      <c r="AT254" s="41">
        <f t="shared" si="435"/>
        <v>24487.370199999998</v>
      </c>
      <c r="AU254" s="106">
        <f t="shared" si="434"/>
        <v>0</v>
      </c>
      <c r="AV254" s="83">
        <f t="shared" si="410"/>
        <v>37870.809999999983</v>
      </c>
      <c r="AW254" s="34"/>
      <c r="AX254" s="110">
        <f>AU254+AV254</f>
        <v>37870.809999999983</v>
      </c>
      <c r="AY254" s="110">
        <f>AC254</f>
        <v>37870.809999999983</v>
      </c>
      <c r="AZ254" s="23"/>
      <c r="BA254" s="23"/>
      <c r="BB254" s="23"/>
      <c r="BC254" s="23"/>
    </row>
    <row r="255" spans="1:55" x14ac:dyDescent="0.25">
      <c r="A255" s="24"/>
      <c r="B255" s="52"/>
      <c r="C255" s="26"/>
      <c r="D255" s="27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70"/>
      <c r="Q255" s="70"/>
      <c r="R255" s="70"/>
      <c r="S255" s="98"/>
      <c r="T255" s="30">
        <f t="shared" si="367"/>
        <v>0</v>
      </c>
      <c r="U255" s="30">
        <f t="shared" si="368"/>
        <v>0</v>
      </c>
      <c r="V255" s="31"/>
      <c r="W255" s="96"/>
      <c r="X255" s="96"/>
      <c r="Y255" s="31"/>
      <c r="Z255" s="31"/>
      <c r="AA255" s="31"/>
      <c r="AB255" s="31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3"/>
      <c r="AO255" s="33"/>
      <c r="AP255" s="33"/>
      <c r="AQ255" s="100"/>
      <c r="AR255" s="32"/>
      <c r="AS255" s="199"/>
      <c r="AT255" s="199"/>
      <c r="AU255" s="106">
        <f t="shared" si="434"/>
        <v>0</v>
      </c>
      <c r="AV255" s="83">
        <f t="shared" si="410"/>
        <v>0</v>
      </c>
      <c r="AW255" s="34"/>
      <c r="AX255" s="65"/>
      <c r="AY255" s="65"/>
      <c r="AZ255" s="65"/>
      <c r="BA255" s="65"/>
      <c r="BB255" s="65"/>
      <c r="BC255" s="65"/>
    </row>
    <row r="256" spans="1:55" x14ac:dyDescent="0.25">
      <c r="A256" s="11"/>
      <c r="B256" s="11" t="s">
        <v>652</v>
      </c>
      <c r="C256" s="74" t="s">
        <v>653</v>
      </c>
      <c r="D256" s="13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68"/>
      <c r="Q256" s="68"/>
      <c r="R256" s="68"/>
      <c r="S256" s="94"/>
      <c r="T256" s="38">
        <f t="shared" si="367"/>
        <v>0</v>
      </c>
      <c r="U256" s="38">
        <f t="shared" si="368"/>
        <v>0</v>
      </c>
      <c r="V256" s="39"/>
      <c r="W256" s="39"/>
      <c r="X256" s="39"/>
      <c r="Y256" s="39"/>
      <c r="Z256" s="39"/>
      <c r="AA256" s="39"/>
      <c r="AB256" s="39"/>
      <c r="AC256" s="50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0"/>
      <c r="AO256" s="40"/>
      <c r="AP256" s="40"/>
      <c r="AQ256" s="101"/>
      <c r="AR256" s="40"/>
      <c r="AS256" s="202"/>
      <c r="AT256" s="202"/>
      <c r="AU256" s="106">
        <f t="shared" si="434"/>
        <v>0</v>
      </c>
      <c r="AV256" s="83">
        <f t="shared" ref="AV256:AV267" si="436">AU256-AT256</f>
        <v>0</v>
      </c>
      <c r="AW256" s="34"/>
      <c r="AX256" s="23"/>
      <c r="AY256" s="23"/>
      <c r="AZ256" s="23"/>
      <c r="BA256" s="23"/>
      <c r="BB256" s="23"/>
      <c r="BC256" s="23"/>
    </row>
    <row r="257" spans="1:55" ht="28.5" x14ac:dyDescent="0.25">
      <c r="A257" s="24" t="s">
        <v>654</v>
      </c>
      <c r="B257" s="52" t="s">
        <v>655</v>
      </c>
      <c r="C257" s="26" t="s">
        <v>656</v>
      </c>
      <c r="D257" s="27" t="s">
        <v>58</v>
      </c>
      <c r="E257" s="28">
        <v>3099.8007999999995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70"/>
      <c r="Q257" s="70"/>
      <c r="R257" s="70">
        <v>1200</v>
      </c>
      <c r="S257" s="98"/>
      <c r="T257" s="30">
        <f t="shared" si="367"/>
        <v>1200</v>
      </c>
      <c r="U257" s="30">
        <f t="shared" si="368"/>
        <v>1200</v>
      </c>
      <c r="V257" s="85">
        <f t="shared" ref="V257:V259" si="437">E257-U257</f>
        <v>1899.8007999999995</v>
      </c>
      <c r="W257" s="277">
        <v>1549.9</v>
      </c>
      <c r="X257" s="277"/>
      <c r="Y257" s="85"/>
      <c r="Z257" s="277">
        <f>Y257+X257</f>
        <v>0</v>
      </c>
      <c r="AA257" s="278">
        <f t="shared" ref="AA257" si="438">Z257</f>
        <v>0</v>
      </c>
      <c r="AB257" s="85">
        <v>12.14</v>
      </c>
      <c r="AC257" s="32">
        <f>TRUNC(ROUND(E257*AB257,2),2)</f>
        <v>37631.58</v>
      </c>
      <c r="AD257" s="32">
        <f>F257*AB257</f>
        <v>0</v>
      </c>
      <c r="AE257" s="32">
        <f>G257*AB257</f>
        <v>0</v>
      </c>
      <c r="AF257" s="32">
        <f>H257*AB257</f>
        <v>0</v>
      </c>
      <c r="AG257" s="32">
        <f>I257*AB257</f>
        <v>0</v>
      </c>
      <c r="AH257" s="32">
        <f>J257*AB257</f>
        <v>0</v>
      </c>
      <c r="AI257" s="32">
        <f>K257*AB257</f>
        <v>0</v>
      </c>
      <c r="AJ257" s="32">
        <f>L257*AB257</f>
        <v>0</v>
      </c>
      <c r="AK257" s="32">
        <f>M257*AB257</f>
        <v>0</v>
      </c>
      <c r="AL257" s="32">
        <f>N257*AB257</f>
        <v>0</v>
      </c>
      <c r="AM257" s="32">
        <f>O257*AB257</f>
        <v>0</v>
      </c>
      <c r="AN257" s="33">
        <f>TRUNC(ROUND(P257*AB257,2),2)</f>
        <v>0</v>
      </c>
      <c r="AO257" s="33">
        <f>Q257*AB257</f>
        <v>0</v>
      </c>
      <c r="AP257" s="33">
        <f>R257*AB257</f>
        <v>14568</v>
      </c>
      <c r="AQ257" s="100">
        <f>S257*AB257</f>
        <v>0</v>
      </c>
      <c r="AR257" s="32">
        <f>W257*AB257</f>
        <v>18815.786000000004</v>
      </c>
      <c r="AS257" s="100">
        <f t="shared" ref="AS257:AS259" si="439">AB257*X257</f>
        <v>0</v>
      </c>
      <c r="AT257" s="32">
        <f t="shared" ref="AT257:AT259" si="440">AR257+AS257</f>
        <v>18815.786000000004</v>
      </c>
      <c r="AU257" s="106">
        <f t="shared" si="434"/>
        <v>18815.786000000004</v>
      </c>
      <c r="AV257" s="83">
        <v>0</v>
      </c>
      <c r="AW257" s="34">
        <f>(U257*100)/E257</f>
        <v>38.712164988150214</v>
      </c>
      <c r="AX257" s="65"/>
      <c r="AY257" s="65"/>
      <c r="AZ257" s="65"/>
      <c r="BA257" s="65"/>
      <c r="BB257" s="65"/>
      <c r="BC257" s="65"/>
    </row>
    <row r="258" spans="1:55" ht="28.5" x14ac:dyDescent="0.25">
      <c r="A258" s="24" t="s">
        <v>657</v>
      </c>
      <c r="B258" s="52" t="s">
        <v>658</v>
      </c>
      <c r="C258" s="26" t="s">
        <v>659</v>
      </c>
      <c r="D258" s="27" t="s">
        <v>58</v>
      </c>
      <c r="E258" s="28">
        <v>3099.8007999999995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70"/>
      <c r="Q258" s="70"/>
      <c r="R258" s="70"/>
      <c r="S258" s="98"/>
      <c r="T258" s="30">
        <f t="shared" si="367"/>
        <v>0</v>
      </c>
      <c r="U258" s="30">
        <f t="shared" si="368"/>
        <v>0</v>
      </c>
      <c r="V258" s="85">
        <f t="shared" si="437"/>
        <v>3099.8007999999995</v>
      </c>
      <c r="W258" s="277"/>
      <c r="X258" s="277">
        <v>408.5</v>
      </c>
      <c r="Y258" s="277"/>
      <c r="Z258" s="277">
        <f>Y258+X258</f>
        <v>408.5</v>
      </c>
      <c r="AA258" s="279">
        <v>3099.8007999999995</v>
      </c>
      <c r="AB258" s="31">
        <v>17.82</v>
      </c>
      <c r="AC258" s="32">
        <f>TRUNC(ROUND(E258*AB258,2),2)</f>
        <v>55238.45</v>
      </c>
      <c r="AD258" s="32">
        <f>F258*AB258</f>
        <v>0</v>
      </c>
      <c r="AE258" s="32">
        <f>G258*AB258</f>
        <v>0</v>
      </c>
      <c r="AF258" s="32">
        <f>H258*AB258</f>
        <v>0</v>
      </c>
      <c r="AG258" s="32">
        <f>I258*AB258</f>
        <v>0</v>
      </c>
      <c r="AH258" s="32">
        <f>J258*AB258</f>
        <v>0</v>
      </c>
      <c r="AI258" s="32">
        <f>K258*AB258</f>
        <v>0</v>
      </c>
      <c r="AJ258" s="32">
        <f>L258*AB258</f>
        <v>0</v>
      </c>
      <c r="AK258" s="32">
        <f>M258*AB258</f>
        <v>0</v>
      </c>
      <c r="AL258" s="32">
        <f>N258*AB258</f>
        <v>0</v>
      </c>
      <c r="AM258" s="32">
        <f>O258*AB258</f>
        <v>0</v>
      </c>
      <c r="AN258" s="33">
        <f>TRUNC(ROUND(P258*AB258,2),2)</f>
        <v>0</v>
      </c>
      <c r="AO258" s="33">
        <f>Q258*AB258</f>
        <v>0</v>
      </c>
      <c r="AP258" s="33">
        <f>R258*AB258</f>
        <v>0</v>
      </c>
      <c r="AQ258" s="100">
        <f>S258*AB258</f>
        <v>0</v>
      </c>
      <c r="AR258" s="32">
        <f>T258*AB258</f>
        <v>0</v>
      </c>
      <c r="AS258" s="100">
        <f t="shared" si="439"/>
        <v>7279.47</v>
      </c>
      <c r="AT258" s="32">
        <f t="shared" si="440"/>
        <v>7279.47</v>
      </c>
      <c r="AU258" s="106">
        <f t="shared" si="434"/>
        <v>0</v>
      </c>
      <c r="AV258" s="83">
        <f t="shared" ref="AV258:AV259" si="441">AC258</f>
        <v>55238.45</v>
      </c>
      <c r="AW258" s="34">
        <f>(U258*100)/E258</f>
        <v>0</v>
      </c>
      <c r="AX258" s="65"/>
      <c r="AY258" s="65"/>
      <c r="AZ258" s="65"/>
      <c r="BA258" s="65"/>
      <c r="BB258" s="65"/>
      <c r="BC258" s="65"/>
    </row>
    <row r="259" spans="1:55" ht="28.5" x14ac:dyDescent="0.25">
      <c r="A259" s="24" t="s">
        <v>660</v>
      </c>
      <c r="B259" s="52" t="s">
        <v>661</v>
      </c>
      <c r="C259" s="26" t="s">
        <v>662</v>
      </c>
      <c r="D259" s="27" t="s">
        <v>58</v>
      </c>
      <c r="E259" s="28">
        <v>92.4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70"/>
      <c r="Q259" s="70"/>
      <c r="R259" s="70"/>
      <c r="S259" s="98"/>
      <c r="T259" s="30">
        <f t="shared" si="367"/>
        <v>0</v>
      </c>
      <c r="U259" s="30">
        <f t="shared" si="368"/>
        <v>0</v>
      </c>
      <c r="V259" s="85">
        <f t="shared" si="437"/>
        <v>92.4</v>
      </c>
      <c r="W259" s="278"/>
      <c r="X259" s="278"/>
      <c r="Y259" s="278"/>
      <c r="Z259" s="278"/>
      <c r="AA259" s="279">
        <v>92.4</v>
      </c>
      <c r="AB259" s="31">
        <v>22.44</v>
      </c>
      <c r="AC259" s="32">
        <f>TRUNC(ROUND(E259*AB259,2),2)</f>
        <v>2073.46</v>
      </c>
      <c r="AD259" s="32">
        <f>F259*AB259</f>
        <v>0</v>
      </c>
      <c r="AE259" s="32">
        <f>G259*AB259</f>
        <v>0</v>
      </c>
      <c r="AF259" s="32">
        <f>H259*AB259</f>
        <v>0</v>
      </c>
      <c r="AG259" s="32">
        <f>I259*AB259</f>
        <v>0</v>
      </c>
      <c r="AH259" s="32">
        <f>J259*AB259</f>
        <v>0</v>
      </c>
      <c r="AI259" s="32">
        <f>K259*AB259</f>
        <v>0</v>
      </c>
      <c r="AJ259" s="32">
        <f>L259*AB259</f>
        <v>0</v>
      </c>
      <c r="AK259" s="32">
        <f>M259*AB259</f>
        <v>0</v>
      </c>
      <c r="AL259" s="32">
        <f>N259*AB259</f>
        <v>0</v>
      </c>
      <c r="AM259" s="32">
        <f>O259*AB259</f>
        <v>0</v>
      </c>
      <c r="AN259" s="33">
        <f>TRUNC(ROUND(P259*AB259,2),2)</f>
        <v>0</v>
      </c>
      <c r="AO259" s="33">
        <f>Q259*AB259</f>
        <v>0</v>
      </c>
      <c r="AP259" s="33">
        <f>R259*AB259</f>
        <v>0</v>
      </c>
      <c r="AQ259" s="100">
        <f>S259*AB259</f>
        <v>0</v>
      </c>
      <c r="AR259" s="32">
        <f>T259*AB259</f>
        <v>0</v>
      </c>
      <c r="AS259" s="100">
        <f t="shared" si="439"/>
        <v>0</v>
      </c>
      <c r="AT259" s="32">
        <f t="shared" si="440"/>
        <v>0</v>
      </c>
      <c r="AU259" s="106">
        <f t="shared" si="434"/>
        <v>0</v>
      </c>
      <c r="AV259" s="83">
        <f t="shared" si="441"/>
        <v>2073.46</v>
      </c>
      <c r="AW259" s="34">
        <f>(U259*100)/E259</f>
        <v>0</v>
      </c>
      <c r="AX259" s="65"/>
      <c r="AY259" s="65"/>
      <c r="AZ259" s="65"/>
      <c r="BA259" s="65"/>
      <c r="BB259" s="65"/>
      <c r="BC259" s="65"/>
    </row>
    <row r="260" spans="1:55" x14ac:dyDescent="0.25">
      <c r="A260" s="11"/>
      <c r="B260" s="11"/>
      <c r="C260" s="13" t="s">
        <v>663</v>
      </c>
      <c r="D260" s="13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68"/>
      <c r="Q260" s="68"/>
      <c r="R260" s="68"/>
      <c r="S260" s="94"/>
      <c r="T260" s="38">
        <f t="shared" si="367"/>
        <v>0</v>
      </c>
      <c r="U260" s="38">
        <f t="shared" si="368"/>
        <v>0</v>
      </c>
      <c r="V260" s="39"/>
      <c r="W260" s="39"/>
      <c r="X260" s="39"/>
      <c r="Y260" s="39"/>
      <c r="Z260" s="39"/>
      <c r="AA260" s="39"/>
      <c r="AB260" s="39"/>
      <c r="AC260" s="41">
        <f t="shared" ref="AC260" si="442">SUM(AC257:AC259)</f>
        <v>94943.49</v>
      </c>
      <c r="AD260" s="41">
        <f>SUM(AD257:AD259)</f>
        <v>0</v>
      </c>
      <c r="AE260" s="41">
        <f t="shared" ref="AE260:AT260" si="443">SUM(AE257:AE259)</f>
        <v>0</v>
      </c>
      <c r="AF260" s="41">
        <f t="shared" si="443"/>
        <v>0</v>
      </c>
      <c r="AG260" s="41">
        <f t="shared" si="443"/>
        <v>0</v>
      </c>
      <c r="AH260" s="41">
        <f t="shared" si="443"/>
        <v>0</v>
      </c>
      <c r="AI260" s="41">
        <f t="shared" si="443"/>
        <v>0</v>
      </c>
      <c r="AJ260" s="41">
        <f t="shared" si="443"/>
        <v>0</v>
      </c>
      <c r="AK260" s="41">
        <f t="shared" si="443"/>
        <v>0</v>
      </c>
      <c r="AL260" s="41">
        <f t="shared" si="443"/>
        <v>0</v>
      </c>
      <c r="AM260" s="41">
        <f t="shared" si="443"/>
        <v>0</v>
      </c>
      <c r="AN260" s="41">
        <f t="shared" si="443"/>
        <v>0</v>
      </c>
      <c r="AO260" s="41">
        <f t="shared" si="443"/>
        <v>0</v>
      </c>
      <c r="AP260" s="41">
        <f t="shared" si="443"/>
        <v>14568</v>
      </c>
      <c r="AQ260" s="101">
        <f t="shared" si="443"/>
        <v>0</v>
      </c>
      <c r="AR260" s="41">
        <f t="shared" si="443"/>
        <v>18815.786000000004</v>
      </c>
      <c r="AS260" s="41">
        <f t="shared" si="443"/>
        <v>7279.47</v>
      </c>
      <c r="AT260" s="41">
        <f t="shared" si="443"/>
        <v>26095.256000000005</v>
      </c>
      <c r="AU260" s="106">
        <f t="shared" si="434"/>
        <v>18815.786000000004</v>
      </c>
      <c r="AV260" s="83">
        <v>0</v>
      </c>
      <c r="AW260" s="34"/>
      <c r="AX260" s="110">
        <f>AU260+AV260</f>
        <v>18815.786000000004</v>
      </c>
      <c r="AY260" s="110">
        <f>AC260</f>
        <v>94943.49</v>
      </c>
      <c r="AZ260" s="23"/>
      <c r="BA260" s="23"/>
      <c r="BB260" s="23"/>
      <c r="BC260" s="23"/>
    </row>
    <row r="261" spans="1:55" x14ac:dyDescent="0.25">
      <c r="A261" s="24"/>
      <c r="B261" s="52"/>
      <c r="C261" s="26"/>
      <c r="D261" s="27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70"/>
      <c r="Q261" s="70"/>
      <c r="R261" s="70"/>
      <c r="S261" s="98"/>
      <c r="T261" s="30">
        <f t="shared" si="367"/>
        <v>0</v>
      </c>
      <c r="U261" s="30">
        <f t="shared" si="368"/>
        <v>0</v>
      </c>
      <c r="V261" s="31"/>
      <c r="W261" s="31"/>
      <c r="X261" s="31"/>
      <c r="Y261" s="31"/>
      <c r="Z261" s="31"/>
      <c r="AA261" s="31"/>
      <c r="AB261" s="31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3"/>
      <c r="AO261" s="33"/>
      <c r="AP261" s="33"/>
      <c r="AQ261" s="100"/>
      <c r="AR261" s="32"/>
      <c r="AS261" s="199"/>
      <c r="AT261" s="199"/>
      <c r="AU261" s="106">
        <f t="shared" si="434"/>
        <v>0</v>
      </c>
      <c r="AV261" s="83"/>
      <c r="AW261" s="34"/>
      <c r="AX261" s="65"/>
      <c r="AY261" s="65"/>
      <c r="AZ261" s="65"/>
      <c r="BA261" s="65"/>
      <c r="BB261" s="65"/>
      <c r="BC261" s="65"/>
    </row>
    <row r="262" spans="1:55" x14ac:dyDescent="0.25">
      <c r="A262" s="11"/>
      <c r="B262" s="11" t="s">
        <v>664</v>
      </c>
      <c r="C262" s="74" t="s">
        <v>665</v>
      </c>
      <c r="D262" s="13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68"/>
      <c r="Q262" s="68"/>
      <c r="R262" s="68"/>
      <c r="S262" s="94"/>
      <c r="T262" s="38">
        <f t="shared" si="367"/>
        <v>0</v>
      </c>
      <c r="U262" s="38">
        <f t="shared" si="368"/>
        <v>0</v>
      </c>
      <c r="V262" s="39"/>
      <c r="W262" s="39"/>
      <c r="X262" s="39"/>
      <c r="Y262" s="39"/>
      <c r="Z262" s="39"/>
      <c r="AA262" s="39"/>
      <c r="AB262" s="39"/>
      <c r="AC262" s="50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0"/>
      <c r="AO262" s="40"/>
      <c r="AP262" s="40"/>
      <c r="AQ262" s="101"/>
      <c r="AR262" s="40"/>
      <c r="AS262" s="202"/>
      <c r="AT262" s="202"/>
      <c r="AU262" s="106">
        <f t="shared" si="434"/>
        <v>0</v>
      </c>
      <c r="AV262" s="83"/>
      <c r="AW262" s="34"/>
      <c r="AX262" s="23"/>
      <c r="AY262" s="23"/>
      <c r="AZ262" s="23"/>
      <c r="BA262" s="23"/>
      <c r="BB262" s="23"/>
      <c r="BC262" s="23"/>
    </row>
    <row r="263" spans="1:55" ht="28.5" x14ac:dyDescent="0.25">
      <c r="A263" s="24" t="s">
        <v>666</v>
      </c>
      <c r="B263" s="52" t="s">
        <v>667</v>
      </c>
      <c r="C263" s="26" t="s">
        <v>668</v>
      </c>
      <c r="D263" s="27" t="s">
        <v>80</v>
      </c>
      <c r="E263" s="28">
        <v>504.98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70"/>
      <c r="Q263" s="70"/>
      <c r="R263" s="70"/>
      <c r="S263" s="98"/>
      <c r="T263" s="30">
        <f t="shared" si="367"/>
        <v>0</v>
      </c>
      <c r="U263" s="30">
        <f t="shared" si="368"/>
        <v>0</v>
      </c>
      <c r="V263" s="85">
        <f t="shared" ref="V263:V266" si="444">E263-U263</f>
        <v>504.98</v>
      </c>
      <c r="W263" s="85"/>
      <c r="X263" s="85"/>
      <c r="Y263" s="85">
        <f>X257*0.5</f>
        <v>0</v>
      </c>
      <c r="Z263" s="85"/>
      <c r="AA263" s="28">
        <v>504.98</v>
      </c>
      <c r="AB263" s="31">
        <v>213.04</v>
      </c>
      <c r="AC263" s="32">
        <f>TRUNC(ROUND(E263*AB263,2),2)</f>
        <v>107580.94</v>
      </c>
      <c r="AD263" s="32">
        <f>F263*AB263</f>
        <v>0</v>
      </c>
      <c r="AE263" s="32">
        <f>G263*AB263</f>
        <v>0</v>
      </c>
      <c r="AF263" s="32">
        <f>H263*AB263</f>
        <v>0</v>
      </c>
      <c r="AG263" s="32">
        <f>I263*AB263</f>
        <v>0</v>
      </c>
      <c r="AH263" s="32">
        <f>J263*AB263</f>
        <v>0</v>
      </c>
      <c r="AI263" s="32">
        <f>K263*AB263</f>
        <v>0</v>
      </c>
      <c r="AJ263" s="32">
        <f>L263*AB263</f>
        <v>0</v>
      </c>
      <c r="AK263" s="32">
        <f>M263*AB263</f>
        <v>0</v>
      </c>
      <c r="AL263" s="32">
        <f>N263*AB263</f>
        <v>0</v>
      </c>
      <c r="AM263" s="32">
        <f>O263*AB263</f>
        <v>0</v>
      </c>
      <c r="AN263" s="33">
        <f>TRUNC(ROUND(P263*AB263,2),2)</f>
        <v>0</v>
      </c>
      <c r="AO263" s="33">
        <f>Q263*AB263</f>
        <v>0</v>
      </c>
      <c r="AP263" s="33">
        <f>R263*AB263</f>
        <v>0</v>
      </c>
      <c r="AQ263" s="100">
        <f>S263*AB263</f>
        <v>0</v>
      </c>
      <c r="AR263" s="32">
        <f>T263*AB263</f>
        <v>0</v>
      </c>
      <c r="AS263" s="100">
        <f t="shared" ref="AS263:AS266" si="445">AB263*X263</f>
        <v>0</v>
      </c>
      <c r="AT263" s="32">
        <f t="shared" ref="AT263:AT266" si="446">AR263+AS263</f>
        <v>0</v>
      </c>
      <c r="AU263" s="106">
        <f t="shared" si="434"/>
        <v>0</v>
      </c>
      <c r="AV263" s="83">
        <f>AC263</f>
        <v>107580.94</v>
      </c>
      <c r="AW263" s="34">
        <f>(U263*100)/E263</f>
        <v>0</v>
      </c>
      <c r="AX263" s="65"/>
      <c r="AY263" s="65"/>
      <c r="AZ263" s="65"/>
      <c r="BA263" s="65"/>
      <c r="BB263" s="65"/>
      <c r="BC263" s="65"/>
    </row>
    <row r="264" spans="1:55" ht="42.75" x14ac:dyDescent="0.25">
      <c r="A264" s="24">
        <v>99837</v>
      </c>
      <c r="B264" s="52" t="s">
        <v>669</v>
      </c>
      <c r="C264" s="26" t="s">
        <v>670</v>
      </c>
      <c r="D264" s="27" t="s">
        <v>80</v>
      </c>
      <c r="E264" s="28">
        <v>127.9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70"/>
      <c r="Q264" s="70"/>
      <c r="R264" s="70"/>
      <c r="S264" s="98"/>
      <c r="T264" s="30">
        <f t="shared" si="367"/>
        <v>0</v>
      </c>
      <c r="U264" s="30">
        <f t="shared" si="368"/>
        <v>0</v>
      </c>
      <c r="V264" s="85">
        <f t="shared" si="444"/>
        <v>127.9</v>
      </c>
      <c r="W264" s="85"/>
      <c r="X264" s="85"/>
      <c r="Y264" s="85"/>
      <c r="Z264" s="85"/>
      <c r="AA264" s="28">
        <v>127.9</v>
      </c>
      <c r="AB264" s="31">
        <v>291.77</v>
      </c>
      <c r="AC264" s="32">
        <f>TRUNC(ROUND(E264*AB264,2),2)</f>
        <v>37317.379999999997</v>
      </c>
      <c r="AD264" s="32">
        <f>F264*AB264</f>
        <v>0</v>
      </c>
      <c r="AE264" s="32">
        <f>G264*AB264</f>
        <v>0</v>
      </c>
      <c r="AF264" s="32">
        <f>H264*AB264</f>
        <v>0</v>
      </c>
      <c r="AG264" s="32">
        <f>I264*AB264</f>
        <v>0</v>
      </c>
      <c r="AH264" s="32">
        <f>J264*AB264</f>
        <v>0</v>
      </c>
      <c r="AI264" s="32">
        <f>K264*AB264</f>
        <v>0</v>
      </c>
      <c r="AJ264" s="32">
        <f>L264*AB264</f>
        <v>0</v>
      </c>
      <c r="AK264" s="32">
        <f>M264*AB264</f>
        <v>0</v>
      </c>
      <c r="AL264" s="32">
        <f>N264*AB264</f>
        <v>0</v>
      </c>
      <c r="AM264" s="32">
        <f>O264*AB264</f>
        <v>0</v>
      </c>
      <c r="AN264" s="33">
        <f>TRUNC(ROUND(P264*AB264,2),2)</f>
        <v>0</v>
      </c>
      <c r="AO264" s="33">
        <f>Q264*AB264</f>
        <v>0</v>
      </c>
      <c r="AP264" s="33">
        <f>R264*AB264</f>
        <v>0</v>
      </c>
      <c r="AQ264" s="100">
        <f>S264*AB264</f>
        <v>0</v>
      </c>
      <c r="AR264" s="32">
        <f>T264*AB264</f>
        <v>0</v>
      </c>
      <c r="AS264" s="100">
        <f t="shared" si="445"/>
        <v>0</v>
      </c>
      <c r="AT264" s="32">
        <f t="shared" si="446"/>
        <v>0</v>
      </c>
      <c r="AU264" s="106">
        <f t="shared" si="434"/>
        <v>0</v>
      </c>
      <c r="AV264" s="83">
        <f>AC264</f>
        <v>37317.379999999997</v>
      </c>
      <c r="AW264" s="34">
        <f>(U264*100)/E264</f>
        <v>0</v>
      </c>
      <c r="AX264" s="65"/>
      <c r="AY264" s="65"/>
      <c r="AZ264" s="65"/>
      <c r="BA264" s="65"/>
      <c r="BB264" s="65"/>
      <c r="BC264" s="65"/>
    </row>
    <row r="265" spans="1:55" ht="28.5" x14ac:dyDescent="0.25">
      <c r="A265" s="24" t="s">
        <v>671</v>
      </c>
      <c r="B265" s="52" t="s">
        <v>672</v>
      </c>
      <c r="C265" s="26" t="s">
        <v>673</v>
      </c>
      <c r="D265" s="27" t="s">
        <v>58</v>
      </c>
      <c r="E265" s="28">
        <v>94.63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70"/>
      <c r="Q265" s="70"/>
      <c r="R265" s="70"/>
      <c r="S265" s="98"/>
      <c r="T265" s="30">
        <f t="shared" si="367"/>
        <v>0</v>
      </c>
      <c r="U265" s="30">
        <f t="shared" si="368"/>
        <v>0</v>
      </c>
      <c r="V265" s="85">
        <f t="shared" si="444"/>
        <v>94.63</v>
      </c>
      <c r="W265" s="85"/>
      <c r="X265" s="85"/>
      <c r="Y265" s="85"/>
      <c r="Z265" s="85"/>
      <c r="AA265" s="28">
        <v>94.63</v>
      </c>
      <c r="AB265" s="31">
        <v>19.920000000000002</v>
      </c>
      <c r="AC265" s="32">
        <f>TRUNC(ROUND(E265*AB265,2),2)</f>
        <v>1885.03</v>
      </c>
      <c r="AD265" s="32">
        <f>F265*AB265</f>
        <v>0</v>
      </c>
      <c r="AE265" s="32">
        <f>G265*AB265</f>
        <v>0</v>
      </c>
      <c r="AF265" s="32">
        <f>H265*AB265</f>
        <v>0</v>
      </c>
      <c r="AG265" s="32">
        <f>I265*AB265</f>
        <v>0</v>
      </c>
      <c r="AH265" s="32">
        <f>J265*AB265</f>
        <v>0</v>
      </c>
      <c r="AI265" s="32">
        <f>K265*AB265</f>
        <v>0</v>
      </c>
      <c r="AJ265" s="32">
        <f>L265*AB265</f>
        <v>0</v>
      </c>
      <c r="AK265" s="32">
        <f>M265*AB265</f>
        <v>0</v>
      </c>
      <c r="AL265" s="32">
        <f>N265*AB265</f>
        <v>0</v>
      </c>
      <c r="AM265" s="32">
        <f>O265*AB265</f>
        <v>0</v>
      </c>
      <c r="AN265" s="33">
        <f>TRUNC(ROUND(P265*AB265,2),2)</f>
        <v>0</v>
      </c>
      <c r="AO265" s="33">
        <f>Q265*AB265</f>
        <v>0</v>
      </c>
      <c r="AP265" s="33">
        <f>R265*AB265</f>
        <v>0</v>
      </c>
      <c r="AQ265" s="100">
        <f>S265*AB265</f>
        <v>0</v>
      </c>
      <c r="AR265" s="32">
        <f>T265*AB265</f>
        <v>0</v>
      </c>
      <c r="AS265" s="100">
        <f t="shared" si="445"/>
        <v>0</v>
      </c>
      <c r="AT265" s="32">
        <f t="shared" si="446"/>
        <v>0</v>
      </c>
      <c r="AU265" s="106">
        <f t="shared" si="434"/>
        <v>0</v>
      </c>
      <c r="AV265" s="83">
        <f>AC265</f>
        <v>1885.03</v>
      </c>
      <c r="AW265" s="34">
        <f>(U265*100)/E265</f>
        <v>0</v>
      </c>
      <c r="AX265" s="65"/>
      <c r="AY265" s="65"/>
      <c r="AZ265" s="65"/>
      <c r="BA265" s="65"/>
      <c r="BB265" s="65"/>
      <c r="BC265" s="65"/>
    </row>
    <row r="266" spans="1:55" x14ac:dyDescent="0.25">
      <c r="A266" s="24" t="s">
        <v>674</v>
      </c>
      <c r="B266" s="52" t="s">
        <v>675</v>
      </c>
      <c r="C266" s="26" t="s">
        <v>676</v>
      </c>
      <c r="D266" s="27" t="s">
        <v>58</v>
      </c>
      <c r="E266" s="28">
        <v>1077.97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>
        <v>350</v>
      </c>
      <c r="P266" s="70">
        <f>'[15]Mem. de cálc.'!H1195</f>
        <v>220</v>
      </c>
      <c r="Q266" s="70"/>
      <c r="R266" s="70">
        <v>215</v>
      </c>
      <c r="S266" s="98"/>
      <c r="T266" s="30">
        <v>785</v>
      </c>
      <c r="U266" s="30">
        <f t="shared" si="368"/>
        <v>785</v>
      </c>
      <c r="V266" s="85">
        <f t="shared" si="444"/>
        <v>292.97000000000003</v>
      </c>
      <c r="W266" s="85"/>
      <c r="X266" s="85"/>
      <c r="Y266" s="30">
        <v>785</v>
      </c>
      <c r="Z266" s="30">
        <f t="shared" ref="Z266" si="447">Y266+W266</f>
        <v>785</v>
      </c>
      <c r="AA266" s="28">
        <f>V266</f>
        <v>292.97000000000003</v>
      </c>
      <c r="AB266" s="31">
        <v>8.4</v>
      </c>
      <c r="AC266" s="32">
        <f>TRUNC(ROUND(E266*AB266,2),2)</f>
        <v>9054.9500000000007</v>
      </c>
      <c r="AD266" s="32">
        <f>F266*AB266</f>
        <v>0</v>
      </c>
      <c r="AE266" s="32">
        <f>G266*AB266</f>
        <v>0</v>
      </c>
      <c r="AF266" s="32">
        <f>H266*AB266</f>
        <v>0</v>
      </c>
      <c r="AG266" s="32">
        <f>I266*AB266</f>
        <v>0</v>
      </c>
      <c r="AH266" s="32">
        <f>J266*AB266</f>
        <v>0</v>
      </c>
      <c r="AI266" s="32">
        <f>K266*AB266</f>
        <v>0</v>
      </c>
      <c r="AJ266" s="32">
        <f>L266*AB266</f>
        <v>0</v>
      </c>
      <c r="AK266" s="32">
        <f>M266*AB266</f>
        <v>0</v>
      </c>
      <c r="AL266" s="32">
        <f>N266*AB266</f>
        <v>0</v>
      </c>
      <c r="AM266" s="32">
        <f>O266*AB266</f>
        <v>2940</v>
      </c>
      <c r="AN266" s="33">
        <f>TRUNC(ROUND(P266*AB266,2),2)</f>
        <v>1848</v>
      </c>
      <c r="AO266" s="33">
        <f>Q266*AB266</f>
        <v>0</v>
      </c>
      <c r="AP266" s="33">
        <f>R266*AB266</f>
        <v>1806</v>
      </c>
      <c r="AQ266" s="100">
        <f>S266*AB266</f>
        <v>0</v>
      </c>
      <c r="AR266" s="32">
        <f>T266*AB266</f>
        <v>6594</v>
      </c>
      <c r="AS266" s="100">
        <f t="shared" si="445"/>
        <v>0</v>
      </c>
      <c r="AT266" s="32">
        <f t="shared" si="446"/>
        <v>6594</v>
      </c>
      <c r="AU266" s="106">
        <f t="shared" si="434"/>
        <v>6594</v>
      </c>
      <c r="AV266" s="83">
        <f>AC266</f>
        <v>9054.9500000000007</v>
      </c>
      <c r="AW266" s="34">
        <f>(U266*100)/E266</f>
        <v>72.822063693794817</v>
      </c>
      <c r="AX266" s="65"/>
      <c r="AY266" s="65"/>
      <c r="AZ266" s="65"/>
      <c r="BA266" s="65"/>
      <c r="BB266" s="65"/>
      <c r="BC266" s="65"/>
    </row>
    <row r="267" spans="1:55" x14ac:dyDescent="0.25">
      <c r="A267" s="11"/>
      <c r="B267" s="11"/>
      <c r="C267" s="13" t="s">
        <v>677</v>
      </c>
      <c r="D267" s="13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68"/>
      <c r="Q267" s="68"/>
      <c r="R267" s="68"/>
      <c r="S267" s="94"/>
      <c r="T267" s="39"/>
      <c r="U267" s="39"/>
      <c r="V267" s="39"/>
      <c r="W267" s="39"/>
      <c r="X267" s="39"/>
      <c r="Y267" s="39"/>
      <c r="Z267" s="39"/>
      <c r="AA267" s="39"/>
      <c r="AB267" s="39"/>
      <c r="AC267" s="41">
        <f t="shared" ref="AC267" si="448">SUM(AC263:AC266)</f>
        <v>155838.30000000002</v>
      </c>
      <c r="AD267" s="41">
        <f>SUM(AD263:AD266)</f>
        <v>0</v>
      </c>
      <c r="AE267" s="41">
        <f t="shared" ref="AE267:AT267" si="449">SUM(AE263:AE266)</f>
        <v>0</v>
      </c>
      <c r="AF267" s="41">
        <f t="shared" si="449"/>
        <v>0</v>
      </c>
      <c r="AG267" s="41">
        <f t="shared" si="449"/>
        <v>0</v>
      </c>
      <c r="AH267" s="41">
        <f t="shared" si="449"/>
        <v>0</v>
      </c>
      <c r="AI267" s="41">
        <f t="shared" si="449"/>
        <v>0</v>
      </c>
      <c r="AJ267" s="41">
        <f t="shared" si="449"/>
        <v>0</v>
      </c>
      <c r="AK267" s="41">
        <f t="shared" si="449"/>
        <v>0</v>
      </c>
      <c r="AL267" s="41">
        <f t="shared" si="449"/>
        <v>0</v>
      </c>
      <c r="AM267" s="41">
        <f t="shared" si="449"/>
        <v>2940</v>
      </c>
      <c r="AN267" s="41">
        <f t="shared" si="449"/>
        <v>1848</v>
      </c>
      <c r="AO267" s="41">
        <f t="shared" si="449"/>
        <v>0</v>
      </c>
      <c r="AP267" s="41">
        <f t="shared" si="449"/>
        <v>1806</v>
      </c>
      <c r="AQ267" s="101">
        <f t="shared" si="449"/>
        <v>0</v>
      </c>
      <c r="AR267" s="41">
        <f t="shared" si="449"/>
        <v>6594</v>
      </c>
      <c r="AS267" s="41">
        <f t="shared" si="449"/>
        <v>0</v>
      </c>
      <c r="AT267" s="41">
        <f t="shared" si="449"/>
        <v>6594</v>
      </c>
      <c r="AU267" s="106">
        <f t="shared" si="434"/>
        <v>6594</v>
      </c>
      <c r="AV267" s="83">
        <f t="shared" si="436"/>
        <v>0</v>
      </c>
      <c r="AW267" s="34"/>
      <c r="AX267" s="110">
        <f>AU267+AV267</f>
        <v>6594</v>
      </c>
      <c r="AY267" s="110">
        <f>AC267</f>
        <v>155838.30000000002</v>
      </c>
      <c r="AZ267" s="23"/>
      <c r="BA267" s="23"/>
      <c r="BB267" s="23"/>
      <c r="BC267" s="23"/>
    </row>
    <row r="268" spans="1:55" x14ac:dyDescent="0.25">
      <c r="A268" s="24"/>
      <c r="B268" s="52"/>
      <c r="C268" s="26"/>
      <c r="D268" s="27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70"/>
      <c r="Q268" s="70"/>
      <c r="R268" s="70"/>
      <c r="S268" s="98"/>
      <c r="T268" s="85"/>
      <c r="U268" s="85"/>
      <c r="V268" s="85"/>
      <c r="W268" s="85"/>
      <c r="X268" s="85"/>
      <c r="Y268" s="85"/>
      <c r="Z268" s="85"/>
      <c r="AA268" s="85"/>
      <c r="AB268" s="31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3"/>
      <c r="AO268" s="33"/>
      <c r="AP268" s="33"/>
      <c r="AQ268" s="100"/>
      <c r="AR268" s="32"/>
      <c r="AS268" s="199"/>
      <c r="AT268" s="199"/>
      <c r="AU268" s="106">
        <f t="shared" si="434"/>
        <v>0</v>
      </c>
      <c r="AV268" s="83"/>
      <c r="AW268" s="34"/>
      <c r="AX268" s="65"/>
      <c r="AY268" s="65"/>
      <c r="AZ268" s="65"/>
      <c r="BA268" s="65"/>
      <c r="BB268" s="65"/>
      <c r="BC268" s="65"/>
    </row>
    <row r="269" spans="1:55" x14ac:dyDescent="0.25">
      <c r="A269" s="11"/>
      <c r="B269" s="11" t="s">
        <v>678</v>
      </c>
      <c r="C269" s="74" t="s">
        <v>679</v>
      </c>
      <c r="D269" s="13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68"/>
      <c r="Q269" s="68"/>
      <c r="R269" s="68"/>
      <c r="S269" s="94"/>
      <c r="T269" s="39"/>
      <c r="U269" s="39"/>
      <c r="V269" s="39"/>
      <c r="W269" s="39"/>
      <c r="X269" s="39"/>
      <c r="Y269" s="39"/>
      <c r="Z269" s="39"/>
      <c r="AA269" s="39"/>
      <c r="AB269" s="39"/>
      <c r="AC269" s="50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0"/>
      <c r="AO269" s="40"/>
      <c r="AP269" s="40"/>
      <c r="AQ269" s="101"/>
      <c r="AR269" s="40"/>
      <c r="AS269" s="202"/>
      <c r="AT269" s="202"/>
      <c r="AU269" s="106">
        <f t="shared" si="434"/>
        <v>0</v>
      </c>
      <c r="AV269" s="83">
        <f t="shared" ref="AV269" si="450">AU269-AT269</f>
        <v>0</v>
      </c>
      <c r="AW269" s="34"/>
      <c r="AX269" s="23"/>
      <c r="AY269" s="23"/>
      <c r="AZ269" s="23"/>
      <c r="BA269" s="23"/>
      <c r="BB269" s="23"/>
      <c r="BC269" s="23"/>
    </row>
    <row r="270" spans="1:55" x14ac:dyDescent="0.25">
      <c r="A270" s="24"/>
      <c r="B270" s="52" t="s">
        <v>680</v>
      </c>
      <c r="C270" s="26" t="s">
        <v>681</v>
      </c>
      <c r="D270" s="27" t="s">
        <v>58</v>
      </c>
      <c r="E270" s="28">
        <v>335.1</v>
      </c>
      <c r="F270" s="28">
        <v>315.25</v>
      </c>
      <c r="G270" s="28"/>
      <c r="H270" s="28"/>
      <c r="I270" s="28"/>
      <c r="J270" s="28"/>
      <c r="K270" s="28"/>
      <c r="L270" s="28"/>
      <c r="M270" s="28"/>
      <c r="N270" s="28"/>
      <c r="O270" s="28"/>
      <c r="P270" s="70"/>
      <c r="Q270" s="70"/>
      <c r="R270" s="70"/>
      <c r="S270" s="98"/>
      <c r="T270" s="30">
        <f t="shared" ref="T270" si="451">F270+G270+H270+I270+J270+K270+L270+M270+N270+O270+P270+Q270+R270</f>
        <v>315.25</v>
      </c>
      <c r="U270" s="30">
        <f t="shared" ref="U270" si="452">T270+S270</f>
        <v>315.25</v>
      </c>
      <c r="V270" s="85">
        <f t="shared" ref="V270" si="453">E270-U270</f>
        <v>19.850000000000023</v>
      </c>
      <c r="W270" s="85"/>
      <c r="X270" s="85"/>
      <c r="Y270" s="30">
        <f>T270</f>
        <v>315.25</v>
      </c>
      <c r="Z270" s="30">
        <f t="shared" ref="Z270" si="454">Y270+W270</f>
        <v>315.25</v>
      </c>
      <c r="AA270" s="85">
        <f>V270</f>
        <v>19.850000000000023</v>
      </c>
      <c r="AB270" s="31">
        <v>11.19</v>
      </c>
      <c r="AC270" s="32">
        <f>TRUNC(ROUND(E270*AB270,2),2)</f>
        <v>3749.77</v>
      </c>
      <c r="AD270" s="32">
        <f>F270*AB270</f>
        <v>3527.6475</v>
      </c>
      <c r="AE270" s="32">
        <f>G270*AB270</f>
        <v>0</v>
      </c>
      <c r="AF270" s="32">
        <f>H270*AB270</f>
        <v>0</v>
      </c>
      <c r="AG270" s="32">
        <f>I270*AB270</f>
        <v>0</v>
      </c>
      <c r="AH270" s="32">
        <f>J270*AB270</f>
        <v>0</v>
      </c>
      <c r="AI270" s="32">
        <f>K270*AB270</f>
        <v>0</v>
      </c>
      <c r="AJ270" s="32">
        <f>L270*AB270</f>
        <v>0</v>
      </c>
      <c r="AK270" s="32">
        <f>M270*AB270</f>
        <v>0</v>
      </c>
      <c r="AL270" s="32">
        <f>N270*AB270</f>
        <v>0</v>
      </c>
      <c r="AM270" s="32">
        <f>O270*AB270</f>
        <v>0</v>
      </c>
      <c r="AN270" s="33">
        <f>TRUNC(ROUND(P270*AB270,2),2)</f>
        <v>0</v>
      </c>
      <c r="AO270" s="33">
        <f>Q270*AB270</f>
        <v>0</v>
      </c>
      <c r="AP270" s="33">
        <f>R270*AB270</f>
        <v>0</v>
      </c>
      <c r="AQ270" s="100">
        <f>S270*AB270</f>
        <v>0</v>
      </c>
      <c r="AR270" s="32">
        <f>T270*AB270</f>
        <v>3527.6475</v>
      </c>
      <c r="AS270" s="100" t="s">
        <v>704</v>
      </c>
      <c r="AT270" s="32">
        <f>AC270</f>
        <v>3749.77</v>
      </c>
      <c r="AU270" s="106">
        <f t="shared" si="434"/>
        <v>3527.6475</v>
      </c>
      <c r="AV270" s="83">
        <v>222.12</v>
      </c>
      <c r="AW270" s="34">
        <f>(U270*100)/E270</f>
        <v>94.076395105938516</v>
      </c>
      <c r="AX270" s="65"/>
      <c r="AY270" s="65"/>
      <c r="AZ270" s="65"/>
      <c r="BA270" s="65"/>
      <c r="BB270" s="65"/>
      <c r="BC270" s="65"/>
    </row>
    <row r="271" spans="1:55" x14ac:dyDescent="0.25">
      <c r="A271" s="11"/>
      <c r="B271" s="11"/>
      <c r="C271" s="13" t="s">
        <v>682</v>
      </c>
      <c r="D271" s="13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68"/>
      <c r="Q271" s="68"/>
      <c r="R271" s="68"/>
      <c r="S271" s="94"/>
      <c r="T271" s="39"/>
      <c r="U271" s="39"/>
      <c r="V271" s="39"/>
      <c r="W271" s="39"/>
      <c r="X271" s="39"/>
      <c r="Y271" s="39"/>
      <c r="Z271" s="39"/>
      <c r="AA271" s="39"/>
      <c r="AB271" s="39"/>
      <c r="AC271" s="41">
        <f>SUM(AC270)</f>
        <v>3749.77</v>
      </c>
      <c r="AD271" s="41">
        <f>SUM(AD270)</f>
        <v>3527.6475</v>
      </c>
      <c r="AE271" s="41">
        <f t="shared" ref="AE271:AQ271" si="455">SUM(AE270)</f>
        <v>0</v>
      </c>
      <c r="AF271" s="41">
        <f t="shared" si="455"/>
        <v>0</v>
      </c>
      <c r="AG271" s="41">
        <f t="shared" si="455"/>
        <v>0</v>
      </c>
      <c r="AH271" s="41">
        <f t="shared" si="455"/>
        <v>0</v>
      </c>
      <c r="AI271" s="41">
        <f t="shared" si="455"/>
        <v>0</v>
      </c>
      <c r="AJ271" s="41">
        <f t="shared" si="455"/>
        <v>0</v>
      </c>
      <c r="AK271" s="41">
        <f t="shared" si="455"/>
        <v>0</v>
      </c>
      <c r="AL271" s="41">
        <f t="shared" si="455"/>
        <v>0</v>
      </c>
      <c r="AM271" s="41">
        <f t="shared" si="455"/>
        <v>0</v>
      </c>
      <c r="AN271" s="41">
        <f t="shared" si="455"/>
        <v>0</v>
      </c>
      <c r="AO271" s="41">
        <f t="shared" si="455"/>
        <v>0</v>
      </c>
      <c r="AP271" s="41">
        <f t="shared" si="455"/>
        <v>0</v>
      </c>
      <c r="AQ271" s="101">
        <f t="shared" si="455"/>
        <v>0</v>
      </c>
      <c r="AR271" s="41">
        <f>SUM(AR270)</f>
        <v>3527.6475</v>
      </c>
      <c r="AS271" s="41">
        <f>SUM(AS270)</f>
        <v>0</v>
      </c>
      <c r="AT271" s="41">
        <f>SUM(AT270)</f>
        <v>3749.77</v>
      </c>
      <c r="AU271" s="106">
        <f>AR271+AQ271</f>
        <v>3527.6475</v>
      </c>
      <c r="AV271" s="83">
        <f>AV270</f>
        <v>222.12</v>
      </c>
      <c r="AW271" s="34"/>
      <c r="AX271" s="110">
        <f>AU271+AV271</f>
        <v>3749.7674999999999</v>
      </c>
      <c r="AY271" s="110">
        <f>AC271</f>
        <v>3749.77</v>
      </c>
      <c r="AZ271" s="23"/>
      <c r="BA271" s="23"/>
      <c r="BB271" s="23"/>
      <c r="BC271" s="23"/>
    </row>
    <row r="272" spans="1:55" x14ac:dyDescent="0.25">
      <c r="A272" s="283"/>
      <c r="B272" s="11" t="s">
        <v>714</v>
      </c>
      <c r="C272" s="74" t="s">
        <v>715</v>
      </c>
      <c r="D272" s="284"/>
      <c r="E272" s="285"/>
      <c r="F272" s="285"/>
      <c r="G272" s="285"/>
      <c r="H272" s="285"/>
      <c r="I272" s="285"/>
      <c r="J272" s="285"/>
      <c r="K272" s="285"/>
      <c r="L272" s="285"/>
      <c r="M272" s="285"/>
      <c r="N272" s="285"/>
      <c r="O272" s="285"/>
      <c r="P272" s="286"/>
      <c r="Q272" s="286"/>
      <c r="R272" s="286"/>
      <c r="S272" s="287"/>
      <c r="T272" s="288"/>
      <c r="U272" s="288"/>
      <c r="V272" s="288"/>
      <c r="W272" s="288"/>
      <c r="X272" s="288"/>
      <c r="Y272" s="288"/>
      <c r="Z272" s="288"/>
      <c r="AA272" s="288"/>
      <c r="AB272" s="288"/>
      <c r="AC272" s="289"/>
      <c r="AD272" s="289"/>
      <c r="AE272" s="289"/>
      <c r="AF272" s="289"/>
      <c r="AG272" s="289"/>
      <c r="AH272" s="289"/>
      <c r="AI272" s="289"/>
      <c r="AJ272" s="289"/>
      <c r="AK272" s="289"/>
      <c r="AL272" s="289"/>
      <c r="AM272" s="289"/>
      <c r="AN272" s="289"/>
      <c r="AO272" s="289"/>
      <c r="AP272" s="289"/>
      <c r="AQ272" s="290"/>
      <c r="AR272" s="289"/>
      <c r="AS272" s="291"/>
      <c r="AT272" s="291"/>
      <c r="AU272" s="150"/>
      <c r="AV272" s="292"/>
      <c r="AW272" s="34"/>
      <c r="AX272" s="110"/>
      <c r="AY272" s="110"/>
      <c r="AZ272" s="23"/>
      <c r="BA272" s="23"/>
      <c r="BB272" s="23"/>
      <c r="BC272" s="23"/>
    </row>
    <row r="273" spans="1:55" x14ac:dyDescent="0.25">
      <c r="A273" s="283"/>
      <c r="B273" s="52" t="s">
        <v>716</v>
      </c>
      <c r="C273" s="26" t="s">
        <v>717</v>
      </c>
      <c r="D273" s="284" t="s">
        <v>718</v>
      </c>
      <c r="E273" s="285">
        <v>1</v>
      </c>
      <c r="F273" s="285"/>
      <c r="G273" s="285"/>
      <c r="H273" s="285"/>
      <c r="I273" s="285"/>
      <c r="J273" s="285"/>
      <c r="K273" s="285"/>
      <c r="L273" s="285"/>
      <c r="M273" s="285"/>
      <c r="N273" s="285"/>
      <c r="O273" s="285"/>
      <c r="P273" s="286"/>
      <c r="Q273" s="286"/>
      <c r="R273" s="286"/>
      <c r="S273" s="287"/>
      <c r="T273" s="288"/>
      <c r="U273" s="288"/>
      <c r="V273" s="288"/>
      <c r="W273" s="288"/>
      <c r="X273" s="288"/>
      <c r="Y273" s="30">
        <f>T273</f>
        <v>0</v>
      </c>
      <c r="Z273" s="30">
        <f t="shared" ref="Z273" si="456">Y273+W273</f>
        <v>0</v>
      </c>
      <c r="AA273" s="85">
        <f>V273</f>
        <v>0</v>
      </c>
      <c r="AB273" s="31">
        <f>[16]Cronograma!$E$26</f>
        <v>267001.2</v>
      </c>
      <c r="AC273" s="32">
        <f>TRUNC(ROUND(E273*AB273,2),2)</f>
        <v>267001.2</v>
      </c>
      <c r="AD273" s="32">
        <f>F273*AB273</f>
        <v>0</v>
      </c>
      <c r="AE273" s="32">
        <f>G273*AB273</f>
        <v>0</v>
      </c>
      <c r="AF273" s="32">
        <f>H273*AB273</f>
        <v>0</v>
      </c>
      <c r="AG273" s="32">
        <f>I273*AB273</f>
        <v>0</v>
      </c>
      <c r="AH273" s="32">
        <f>J273*AB273</f>
        <v>0</v>
      </c>
      <c r="AI273" s="32">
        <f>K273*AB273</f>
        <v>0</v>
      </c>
      <c r="AJ273" s="32">
        <f>L273*AB273</f>
        <v>0</v>
      </c>
      <c r="AK273" s="32">
        <f>M273*AB273</f>
        <v>0</v>
      </c>
      <c r="AL273" s="32">
        <f>N273*AB273</f>
        <v>0</v>
      </c>
      <c r="AM273" s="32">
        <f>O273*AB273</f>
        <v>0</v>
      </c>
      <c r="AN273" s="33">
        <f>TRUNC(ROUND(P273*AB273,2),2)</f>
        <v>0</v>
      </c>
      <c r="AO273" s="33">
        <f>Q273*AB273</f>
        <v>0</v>
      </c>
      <c r="AP273" s="33">
        <f>R273*AB273</f>
        <v>0</v>
      </c>
      <c r="AQ273" s="100">
        <f>S273*AB273</f>
        <v>0</v>
      </c>
      <c r="AR273" s="32">
        <f>T273*AB273</f>
        <v>0</v>
      </c>
      <c r="AS273" s="100" t="s">
        <v>704</v>
      </c>
      <c r="AT273" s="32">
        <f>AC273</f>
        <v>267001.2</v>
      </c>
      <c r="AU273" s="106">
        <f t="shared" ref="AU273" si="457">AR273+AQ273</f>
        <v>0</v>
      </c>
      <c r="AV273" s="83">
        <f>AT273</f>
        <v>267001.2</v>
      </c>
      <c r="AW273" s="34"/>
      <c r="AX273" s="110"/>
      <c r="AY273" s="110"/>
      <c r="AZ273" s="23"/>
      <c r="BA273" s="23"/>
      <c r="BB273" s="23"/>
      <c r="BC273" s="23"/>
    </row>
    <row r="274" spans="1:55" ht="15.75" thickBot="1" x14ac:dyDescent="0.3">
      <c r="A274" s="166"/>
      <c r="B274" s="167"/>
      <c r="C274" s="168"/>
      <c r="D274" s="169"/>
      <c r="E274" s="170"/>
      <c r="F274" s="170"/>
      <c r="G274" s="170"/>
      <c r="H274" s="170"/>
      <c r="I274" s="170"/>
      <c r="J274" s="170"/>
      <c r="K274" s="170"/>
      <c r="L274" s="170"/>
      <c r="M274" s="170"/>
      <c r="N274" s="170"/>
      <c r="O274" s="170"/>
      <c r="P274" s="171"/>
      <c r="Q274" s="171"/>
      <c r="R274" s="171"/>
      <c r="S274" s="172"/>
      <c r="T274" s="173"/>
      <c r="U274" s="174"/>
      <c r="V274" s="174"/>
      <c r="W274" s="174"/>
      <c r="X274" s="174"/>
      <c r="Y274" s="39"/>
      <c r="Z274" s="39"/>
      <c r="AA274" s="39"/>
      <c r="AB274" s="39"/>
      <c r="AC274" s="41">
        <f>SUM(AC273)</f>
        <v>267001.2</v>
      </c>
      <c r="AD274" s="41">
        <f>SUM(AD273)</f>
        <v>0</v>
      </c>
      <c r="AE274" s="41">
        <f t="shared" ref="AE274:AQ274" si="458">SUM(AE273)</f>
        <v>0</v>
      </c>
      <c r="AF274" s="41">
        <f t="shared" si="458"/>
        <v>0</v>
      </c>
      <c r="AG274" s="41">
        <f t="shared" si="458"/>
        <v>0</v>
      </c>
      <c r="AH274" s="41">
        <f t="shared" si="458"/>
        <v>0</v>
      </c>
      <c r="AI274" s="41">
        <f t="shared" si="458"/>
        <v>0</v>
      </c>
      <c r="AJ274" s="41">
        <f t="shared" si="458"/>
        <v>0</v>
      </c>
      <c r="AK274" s="41">
        <f t="shared" si="458"/>
        <v>0</v>
      </c>
      <c r="AL274" s="41">
        <f t="shared" si="458"/>
        <v>0</v>
      </c>
      <c r="AM274" s="41">
        <f t="shared" si="458"/>
        <v>0</v>
      </c>
      <c r="AN274" s="41">
        <f t="shared" si="458"/>
        <v>0</v>
      </c>
      <c r="AO274" s="41">
        <f t="shared" si="458"/>
        <v>0</v>
      </c>
      <c r="AP274" s="41">
        <f t="shared" si="458"/>
        <v>0</v>
      </c>
      <c r="AQ274" s="101">
        <f t="shared" si="458"/>
        <v>0</v>
      </c>
      <c r="AR274" s="41">
        <f>SUM(AR273)</f>
        <v>0</v>
      </c>
      <c r="AS274" s="41">
        <f>SUM(AS273)</f>
        <v>0</v>
      </c>
      <c r="AT274" s="41">
        <f>SUM(AT273)</f>
        <v>267001.2</v>
      </c>
      <c r="AU274" s="106">
        <f>AR274+AQ274</f>
        <v>0</v>
      </c>
      <c r="AV274" s="83">
        <f>AV273</f>
        <v>267001.2</v>
      </c>
      <c r="AW274" s="34"/>
      <c r="AX274" s="65"/>
      <c r="AY274" s="108"/>
      <c r="AZ274" s="65"/>
      <c r="BA274" s="65"/>
      <c r="BB274" s="65"/>
      <c r="BC274" s="65"/>
    </row>
    <row r="275" spans="1:55" ht="15" customHeight="1" thickBot="1" x14ac:dyDescent="0.3">
      <c r="A275" s="347" t="s">
        <v>683</v>
      </c>
      <c r="B275" s="348"/>
      <c r="C275" s="348"/>
      <c r="D275" s="348"/>
      <c r="E275" s="348"/>
      <c r="F275" s="348"/>
      <c r="G275" s="348"/>
      <c r="H275" s="348"/>
      <c r="I275" s="348"/>
      <c r="J275" s="348"/>
      <c r="K275" s="348"/>
      <c r="L275" s="348"/>
      <c r="M275" s="348"/>
      <c r="N275" s="348"/>
      <c r="O275" s="348"/>
      <c r="P275" s="348"/>
      <c r="Q275" s="348"/>
      <c r="R275" s="348"/>
      <c r="S275" s="348"/>
      <c r="T275" s="348"/>
      <c r="U275" s="348"/>
      <c r="V275" s="348"/>
      <c r="W275" s="348"/>
      <c r="X275" s="348"/>
      <c r="Y275" s="348"/>
      <c r="Z275" s="348"/>
      <c r="AA275" s="348"/>
      <c r="AB275" s="349"/>
      <c r="AC275" s="159">
        <f>AU282</f>
        <v>1786538.81</v>
      </c>
      <c r="AD275" s="160">
        <f t="shared" ref="AD275:AP275" si="459">AD18+AD30+AD37+AD48+AD58+AD66+AD81+AD94+AD98+AD105+AD115+AD139+AD187+AD199+AD213+AD232+AD254+AD88+AD260+AD267+AD271</f>
        <v>45252.239600000001</v>
      </c>
      <c r="AE275" s="160">
        <f t="shared" si="459"/>
        <v>113662.55039999999</v>
      </c>
      <c r="AF275" s="160">
        <f t="shared" si="459"/>
        <v>74488.214520000009</v>
      </c>
      <c r="AG275" s="160">
        <f t="shared" si="459"/>
        <v>87913.249400000001</v>
      </c>
      <c r="AH275" s="160">
        <f t="shared" si="459"/>
        <v>25370.267299999996</v>
      </c>
      <c r="AI275" s="160">
        <f t="shared" si="459"/>
        <v>22101.290300000001</v>
      </c>
      <c r="AJ275" s="160">
        <f t="shared" si="459"/>
        <v>73955.162100000001</v>
      </c>
      <c r="AK275" s="160">
        <f t="shared" si="459"/>
        <v>41455.799736377805</v>
      </c>
      <c r="AL275" s="160">
        <f t="shared" si="459"/>
        <v>46102.405599999998</v>
      </c>
      <c r="AM275" s="160">
        <f t="shared" si="459"/>
        <v>32526.262799999997</v>
      </c>
      <c r="AN275" s="160">
        <f t="shared" si="459"/>
        <v>92257.03</v>
      </c>
      <c r="AO275" s="160">
        <f t="shared" si="459"/>
        <v>5197.1336000000001</v>
      </c>
      <c r="AP275" s="160">
        <f t="shared" si="459"/>
        <v>59168.463599999995</v>
      </c>
      <c r="AQ275" s="161">
        <f>SUM(AQ271,AQ267,AQ260,AQ254,AQ232,AQ213,AQ199,AQ187,AQ139,AQ115,AQ105,AQ98,AQ94,AQ88,AQ81,AQ66,AQ58,AQ48,AQ37,AQ30,AQ18)</f>
        <v>110441.27064999999</v>
      </c>
      <c r="AR275" s="161">
        <f>Planilha!AM273</f>
        <v>722975.61129637784</v>
      </c>
      <c r="AS275" s="161">
        <f>SUM(AS271,AS267,AS260,AS254,AS232,AS213,AS199,AS187,AS139,AS115,AS105,AS98,AS94,AS88,AS81,AS66,AS58,AS48,AS37,AS30,AS18)</f>
        <v>91063.189599999998</v>
      </c>
      <c r="AT275" s="161">
        <v>870725.83</v>
      </c>
      <c r="AU275" s="161">
        <f>AT275</f>
        <v>870725.83</v>
      </c>
      <c r="AV275" s="162">
        <f>AU283</f>
        <v>824749.79040000006</v>
      </c>
      <c r="AW275" s="34"/>
      <c r="AX275" s="109"/>
      <c r="AY275" s="109"/>
      <c r="AZ275" s="111"/>
      <c r="BA275" s="3"/>
      <c r="BB275" s="3"/>
      <c r="BC275" s="3"/>
    </row>
    <row r="276" spans="1:55" ht="18.75" x14ac:dyDescent="0.25">
      <c r="A276" s="176"/>
      <c r="B276" s="177"/>
      <c r="C276" s="178"/>
      <c r="D276" s="177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80"/>
      <c r="Q276" s="180"/>
      <c r="R276" s="180"/>
      <c r="S276" s="180"/>
      <c r="T276" s="181"/>
      <c r="U276" s="181"/>
      <c r="V276" s="182"/>
      <c r="W276" s="274"/>
      <c r="X276" s="274"/>
      <c r="Y276" s="274"/>
      <c r="Z276" s="274"/>
      <c r="AA276" s="274"/>
      <c r="AB276" s="183"/>
      <c r="AC276" s="356" t="s">
        <v>708</v>
      </c>
      <c r="AD276" s="357"/>
      <c r="AE276" s="357"/>
      <c r="AF276" s="357"/>
      <c r="AG276" s="357"/>
      <c r="AH276" s="357"/>
      <c r="AI276" s="357"/>
      <c r="AJ276" s="357"/>
      <c r="AK276" s="357"/>
      <c r="AL276" s="357"/>
      <c r="AM276" s="357"/>
      <c r="AN276" s="357"/>
      <c r="AO276" s="357"/>
      <c r="AP276" s="357"/>
      <c r="AQ276" s="357"/>
      <c r="AR276" s="357"/>
      <c r="AS276" s="205"/>
      <c r="AT276" s="205"/>
      <c r="AU276" s="158">
        <f>AS275</f>
        <v>91063.189599999998</v>
      </c>
      <c r="AV276" s="175"/>
      <c r="AW276" s="34"/>
      <c r="AX276" s="109">
        <f>AU282-AU275</f>
        <v>915812.9800000001</v>
      </c>
      <c r="AY276" s="3"/>
      <c r="AZ276" s="3"/>
      <c r="BA276" s="3"/>
      <c r="BB276" s="3"/>
      <c r="BC276" s="3"/>
    </row>
    <row r="277" spans="1:55" ht="18.75" x14ac:dyDescent="0.25">
      <c r="A277" s="184"/>
      <c r="B277" s="113"/>
      <c r="C277" s="76"/>
      <c r="D277" s="113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8"/>
      <c r="Q277" s="78"/>
      <c r="R277" s="78"/>
      <c r="S277" s="78"/>
      <c r="T277" s="79"/>
      <c r="U277" s="79"/>
      <c r="V277" s="80"/>
      <c r="W277" s="275"/>
      <c r="X277" s="275"/>
      <c r="Y277" s="275"/>
      <c r="Z277" s="275"/>
      <c r="AA277" s="275"/>
      <c r="AB277" s="185"/>
      <c r="AC277" s="358" t="s">
        <v>709</v>
      </c>
      <c r="AD277" s="359"/>
      <c r="AE277" s="359"/>
      <c r="AF277" s="359"/>
      <c r="AG277" s="359"/>
      <c r="AH277" s="359"/>
      <c r="AI277" s="359"/>
      <c r="AJ277" s="359"/>
      <c r="AK277" s="359"/>
      <c r="AL277" s="359"/>
      <c r="AM277" s="359"/>
      <c r="AN277" s="359"/>
      <c r="AO277" s="359"/>
      <c r="AP277" s="359"/>
      <c r="AQ277" s="359"/>
      <c r="AR277" s="359"/>
      <c r="AS277" s="206"/>
      <c r="AT277" s="206"/>
      <c r="AU277" s="153">
        <f>AU276*AX281</f>
        <v>45021.640938240002</v>
      </c>
      <c r="AV277" s="163"/>
      <c r="AW277" s="34"/>
      <c r="AX277" s="3"/>
      <c r="AY277" s="3"/>
      <c r="AZ277" s="3"/>
      <c r="BA277" s="3"/>
      <c r="BB277" s="3"/>
      <c r="BC277" s="3"/>
    </row>
    <row r="278" spans="1:55" ht="19.5" thickBot="1" x14ac:dyDescent="0.3">
      <c r="A278" s="184"/>
      <c r="B278" s="113"/>
      <c r="C278" s="76"/>
      <c r="D278" s="113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8"/>
      <c r="Q278" s="78"/>
      <c r="R278" s="78"/>
      <c r="S278" s="78"/>
      <c r="T278" s="79"/>
      <c r="U278" s="79"/>
      <c r="V278" s="80"/>
      <c r="W278" s="275"/>
      <c r="X278" s="275"/>
      <c r="Y278" s="275"/>
      <c r="Z278" s="275"/>
      <c r="AA278" s="275"/>
      <c r="AB278" s="185"/>
      <c r="AC278" s="358" t="s">
        <v>710</v>
      </c>
      <c r="AD278" s="359"/>
      <c r="AE278" s="359"/>
      <c r="AF278" s="359"/>
      <c r="AG278" s="359"/>
      <c r="AH278" s="359"/>
      <c r="AI278" s="359"/>
      <c r="AJ278" s="359"/>
      <c r="AK278" s="359"/>
      <c r="AL278" s="359"/>
      <c r="AM278" s="359"/>
      <c r="AN278" s="359"/>
      <c r="AO278" s="359"/>
      <c r="AP278" s="359"/>
      <c r="AQ278" s="359"/>
      <c r="AR278" s="359"/>
      <c r="AS278" s="206"/>
      <c r="AT278" s="206"/>
      <c r="AU278" s="153">
        <f>AU276+AU277</f>
        <v>136084.83053824</v>
      </c>
      <c r="AV278" s="163"/>
      <c r="AW278" s="34"/>
      <c r="AX278" s="104">
        <v>772964</v>
      </c>
      <c r="AY278" s="3"/>
      <c r="AZ278" s="3"/>
      <c r="BA278" s="3"/>
      <c r="BB278" s="3"/>
      <c r="BC278" s="3"/>
    </row>
    <row r="279" spans="1:55" ht="33" customHeight="1" x14ac:dyDescent="0.25">
      <c r="A279" s="303" t="s">
        <v>713</v>
      </c>
      <c r="B279" s="304"/>
      <c r="C279" s="304"/>
      <c r="D279" s="304"/>
      <c r="E279" s="304"/>
      <c r="F279" s="304"/>
      <c r="G279" s="304"/>
      <c r="H279" s="304"/>
      <c r="I279" s="304"/>
      <c r="J279" s="304"/>
      <c r="K279" s="304"/>
      <c r="L279" s="304"/>
      <c r="M279" s="304"/>
      <c r="N279" s="304"/>
      <c r="O279" s="304"/>
      <c r="P279" s="304"/>
      <c r="Q279" s="304"/>
      <c r="R279" s="304"/>
      <c r="S279" s="304"/>
      <c r="T279" s="304"/>
      <c r="U279" s="304"/>
      <c r="V279" s="304"/>
      <c r="W279" s="360"/>
      <c r="X279" s="360"/>
      <c r="Y279" s="360"/>
      <c r="Z279" s="360"/>
      <c r="AA279" s="360"/>
      <c r="AB279" s="305"/>
      <c r="AC279" s="362" t="s">
        <v>703</v>
      </c>
      <c r="AD279" s="363"/>
      <c r="AE279" s="363"/>
      <c r="AF279" s="363"/>
      <c r="AG279" s="363"/>
      <c r="AH279" s="363"/>
      <c r="AI279" s="363"/>
      <c r="AJ279" s="363"/>
      <c r="AK279" s="363"/>
      <c r="AL279" s="363"/>
      <c r="AM279" s="363"/>
      <c r="AN279" s="363"/>
      <c r="AO279" s="363"/>
      <c r="AP279" s="363"/>
      <c r="AQ279" s="363"/>
      <c r="AR279" s="363"/>
      <c r="AS279" s="207"/>
      <c r="AT279" s="207"/>
      <c r="AU279" s="153">
        <f>AT275</f>
        <v>870725.83</v>
      </c>
      <c r="AV279" s="164"/>
      <c r="AW279" s="34"/>
      <c r="AX279" s="3" t="s">
        <v>687</v>
      </c>
      <c r="AY279" s="3"/>
      <c r="AZ279" s="3"/>
      <c r="BA279" s="3"/>
      <c r="BB279" s="3"/>
      <c r="BC279" s="3"/>
    </row>
    <row r="280" spans="1:55" ht="23.45" customHeight="1" thickBot="1" x14ac:dyDescent="0.3">
      <c r="A280" s="306"/>
      <c r="B280" s="307"/>
      <c r="C280" s="307"/>
      <c r="D280" s="307"/>
      <c r="E280" s="307"/>
      <c r="F280" s="307"/>
      <c r="G280" s="307"/>
      <c r="H280" s="307"/>
      <c r="I280" s="307"/>
      <c r="J280" s="307"/>
      <c r="K280" s="307"/>
      <c r="L280" s="307"/>
      <c r="M280" s="307"/>
      <c r="N280" s="307"/>
      <c r="O280" s="307"/>
      <c r="P280" s="307"/>
      <c r="Q280" s="307"/>
      <c r="R280" s="307"/>
      <c r="S280" s="307"/>
      <c r="T280" s="307"/>
      <c r="U280" s="307"/>
      <c r="V280" s="307"/>
      <c r="W280" s="361"/>
      <c r="X280" s="361"/>
      <c r="Y280" s="361"/>
      <c r="Z280" s="361"/>
      <c r="AA280" s="361"/>
      <c r="AB280" s="308"/>
      <c r="AC280" s="354" t="s">
        <v>711</v>
      </c>
      <c r="AD280" s="355"/>
      <c r="AE280" s="355"/>
      <c r="AF280" s="355"/>
      <c r="AG280" s="355"/>
      <c r="AH280" s="355"/>
      <c r="AI280" s="355"/>
      <c r="AJ280" s="355"/>
      <c r="AK280" s="355"/>
      <c r="AL280" s="355"/>
      <c r="AM280" s="355"/>
      <c r="AN280" s="355"/>
      <c r="AO280" s="355"/>
      <c r="AP280" s="355"/>
      <c r="AQ280" s="355"/>
      <c r="AR280" s="355"/>
      <c r="AS280" s="207"/>
      <c r="AT280" s="207"/>
      <c r="AU280" s="153">
        <f>AU279+AU276</f>
        <v>961789.0196</v>
      </c>
      <c r="AV280" s="164"/>
      <c r="AW280" s="34"/>
      <c r="AX280" s="109">
        <f>AU279+AU276</f>
        <v>961789.0196</v>
      </c>
      <c r="AY280" s="3"/>
      <c r="AZ280" s="3"/>
      <c r="BA280" s="3"/>
      <c r="BB280" s="3"/>
      <c r="BC280" s="3"/>
    </row>
    <row r="281" spans="1:55" x14ac:dyDescent="0.25">
      <c r="A281" s="293"/>
      <c r="B281" s="294"/>
      <c r="C281" s="294"/>
      <c r="D281" s="294"/>
      <c r="E281" s="294"/>
      <c r="F281" s="294"/>
      <c r="G281" s="294"/>
      <c r="H281" s="294"/>
      <c r="I281" s="294"/>
      <c r="J281" s="294"/>
      <c r="K281" s="294"/>
      <c r="L281" s="294"/>
      <c r="M281" s="294"/>
      <c r="N281" s="294"/>
      <c r="O281" s="294"/>
      <c r="P281" s="294"/>
      <c r="Q281" s="294"/>
      <c r="R281" s="294"/>
      <c r="S281" s="294"/>
      <c r="T281" s="294"/>
      <c r="U281" s="294"/>
      <c r="V281" s="294"/>
      <c r="W281" s="294"/>
      <c r="X281" s="294"/>
      <c r="Y281" s="294"/>
      <c r="Z281" s="294"/>
      <c r="AA281" s="294"/>
      <c r="AB281" s="294"/>
      <c r="AC281" s="364" t="s">
        <v>684</v>
      </c>
      <c r="AD281" s="365"/>
      <c r="AE281" s="365"/>
      <c r="AF281" s="365"/>
      <c r="AG281" s="365"/>
      <c r="AH281" s="365"/>
      <c r="AI281" s="365"/>
      <c r="AJ281" s="365"/>
      <c r="AK281" s="365"/>
      <c r="AL281" s="365"/>
      <c r="AM281" s="365"/>
      <c r="AN281" s="365"/>
      <c r="AO281" s="365"/>
      <c r="AP281" s="365"/>
      <c r="AQ281" s="365"/>
      <c r="AR281" s="365"/>
      <c r="AS281" s="208"/>
      <c r="AT281" s="208"/>
      <c r="AU281" s="153"/>
      <c r="AV281" s="164"/>
      <c r="AW281" s="34"/>
      <c r="AX281" s="103">
        <v>0.49440000000000001</v>
      </c>
      <c r="AY281" s="3"/>
      <c r="AZ281" s="3"/>
      <c r="BA281" s="3"/>
      <c r="BB281" s="3"/>
      <c r="BC281" s="3"/>
    </row>
    <row r="282" spans="1:55" ht="21.95" customHeight="1" x14ac:dyDescent="0.25">
      <c r="A282" s="293"/>
      <c r="B282" s="294"/>
      <c r="C282" s="294"/>
      <c r="D282" s="294"/>
      <c r="E282" s="294"/>
      <c r="F282" s="294"/>
      <c r="G282" s="294"/>
      <c r="H282" s="294"/>
      <c r="I282" s="294"/>
      <c r="J282" s="294"/>
      <c r="K282" s="294"/>
      <c r="L282" s="294"/>
      <c r="M282" s="294"/>
      <c r="N282" s="294"/>
      <c r="O282" s="294"/>
      <c r="P282" s="294"/>
      <c r="Q282" s="294"/>
      <c r="R282" s="294"/>
      <c r="S282" s="294"/>
      <c r="T282" s="294"/>
      <c r="U282" s="294"/>
      <c r="V282" s="294"/>
      <c r="W282" s="294"/>
      <c r="X282" s="294"/>
      <c r="Y282" s="294"/>
      <c r="Z282" s="294"/>
      <c r="AA282" s="294"/>
      <c r="AB282" s="294"/>
      <c r="AC282" s="366" t="s">
        <v>694</v>
      </c>
      <c r="AD282" s="367"/>
      <c r="AE282" s="367"/>
      <c r="AF282" s="367"/>
      <c r="AG282" s="367"/>
      <c r="AH282" s="367"/>
      <c r="AI282" s="367"/>
      <c r="AJ282" s="367"/>
      <c r="AK282" s="367"/>
      <c r="AL282" s="367"/>
      <c r="AM282" s="367"/>
      <c r="AN282" s="367"/>
      <c r="AO282" s="367"/>
      <c r="AP282" s="367"/>
      <c r="AQ282" s="367"/>
      <c r="AR282" s="367"/>
      <c r="AS282" s="209"/>
      <c r="AT282" s="209"/>
      <c r="AU282" s="153">
        <f>AN5+AN7+AV274</f>
        <v>1786538.81</v>
      </c>
      <c r="AV282" s="164"/>
      <c r="AW282" s="34"/>
      <c r="AX282" s="3"/>
      <c r="AY282" s="3"/>
      <c r="AZ282" s="3"/>
      <c r="BA282" s="3"/>
      <c r="BB282" s="3"/>
      <c r="BC282" s="3"/>
    </row>
    <row r="283" spans="1:55" ht="30" customHeight="1" x14ac:dyDescent="0.25">
      <c r="A283" s="293"/>
      <c r="B283" s="294"/>
      <c r="C283" s="294"/>
      <c r="D283" s="294"/>
      <c r="E283" s="294"/>
      <c r="F283" s="294"/>
      <c r="G283" s="294"/>
      <c r="H283" s="294"/>
      <c r="I283" s="294"/>
      <c r="J283" s="294"/>
      <c r="K283" s="294"/>
      <c r="L283" s="294"/>
      <c r="M283" s="294"/>
      <c r="N283" s="294"/>
      <c r="O283" s="294"/>
      <c r="P283" s="294"/>
      <c r="Q283" s="294"/>
      <c r="R283" s="294"/>
      <c r="S283" s="294"/>
      <c r="T283" s="294"/>
      <c r="U283" s="294"/>
      <c r="V283" s="294"/>
      <c r="W283" s="294"/>
      <c r="X283" s="294"/>
      <c r="Y283" s="294"/>
      <c r="Z283" s="294"/>
      <c r="AA283" s="294"/>
      <c r="AB283" s="294"/>
      <c r="AC283" s="362" t="s">
        <v>685</v>
      </c>
      <c r="AD283" s="363"/>
      <c r="AE283" s="363"/>
      <c r="AF283" s="363"/>
      <c r="AG283" s="363"/>
      <c r="AH283" s="363"/>
      <c r="AI283" s="363"/>
      <c r="AJ283" s="363"/>
      <c r="AK283" s="363"/>
      <c r="AL283" s="363"/>
      <c r="AM283" s="363"/>
      <c r="AN283" s="363"/>
      <c r="AO283" s="363"/>
      <c r="AP283" s="363"/>
      <c r="AQ283" s="363"/>
      <c r="AR283" s="363"/>
      <c r="AS283" s="209"/>
      <c r="AT283" s="209"/>
      <c r="AU283" s="280">
        <f>AU282-AU280</f>
        <v>824749.79040000006</v>
      </c>
      <c r="AV283" s="164"/>
      <c r="AW283" s="34"/>
      <c r="AX283" s="109">
        <f>AU282*1.4944</f>
        <v>2669803.597664</v>
      </c>
      <c r="AY283" s="3"/>
      <c r="AZ283" s="3"/>
      <c r="BA283" s="3"/>
      <c r="BB283" s="3"/>
      <c r="BC283" s="3"/>
    </row>
    <row r="284" spans="1:55" ht="30.6" customHeight="1" thickBot="1" x14ac:dyDescent="0.3">
      <c r="A284" s="293"/>
      <c r="B284" s="294"/>
      <c r="C284" s="294"/>
      <c r="D284" s="294"/>
      <c r="E284" s="294"/>
      <c r="F284" s="294"/>
      <c r="G284" s="294"/>
      <c r="H284" s="294"/>
      <c r="I284" s="294"/>
      <c r="J284" s="294"/>
      <c r="K284" s="294"/>
      <c r="L284" s="294"/>
      <c r="M284" s="294"/>
      <c r="N284" s="294"/>
      <c r="O284" s="294"/>
      <c r="P284" s="294"/>
      <c r="Q284" s="294"/>
      <c r="R284" s="294"/>
      <c r="S284" s="294"/>
      <c r="T284" s="294"/>
      <c r="U284" s="294"/>
      <c r="V284" s="294"/>
      <c r="W284" s="294"/>
      <c r="X284" s="294"/>
      <c r="Y284" s="294"/>
      <c r="Z284" s="294"/>
      <c r="AA284" s="294"/>
      <c r="AB284" s="294"/>
      <c r="AC284" s="362" t="s">
        <v>692</v>
      </c>
      <c r="AD284" s="363"/>
      <c r="AE284" s="363"/>
      <c r="AF284" s="363"/>
      <c r="AG284" s="363"/>
      <c r="AH284" s="363"/>
      <c r="AI284" s="363"/>
      <c r="AJ284" s="363"/>
      <c r="AK284" s="363"/>
      <c r="AL284" s="363"/>
      <c r="AM284" s="363"/>
      <c r="AN284" s="363"/>
      <c r="AO284" s="363"/>
      <c r="AP284" s="363"/>
      <c r="AQ284" s="363"/>
      <c r="AR284" s="363"/>
      <c r="AS284" s="209"/>
      <c r="AT284" s="209"/>
      <c r="AU284" s="153">
        <f>AU283*1.4944</f>
        <v>1232506.0867737602</v>
      </c>
      <c r="AV284" s="164"/>
      <c r="AX284" s="281">
        <f>AU282-AT275</f>
        <v>915812.9800000001</v>
      </c>
    </row>
    <row r="285" spans="1:55" ht="26.45" customHeight="1" x14ac:dyDescent="0.25">
      <c r="A285" s="311" t="s">
        <v>705</v>
      </c>
      <c r="B285" s="312"/>
      <c r="C285" s="312"/>
      <c r="D285" s="312"/>
      <c r="E285" s="312"/>
      <c r="F285" s="312"/>
      <c r="G285" s="312"/>
      <c r="H285" s="312"/>
      <c r="I285" s="312"/>
      <c r="J285" s="312"/>
      <c r="K285" s="312"/>
      <c r="L285" s="312"/>
      <c r="M285" s="312"/>
      <c r="N285" s="312"/>
      <c r="O285" s="312"/>
      <c r="P285" s="312"/>
      <c r="Q285" s="312"/>
      <c r="R285" s="312"/>
      <c r="S285" s="312"/>
      <c r="T285" s="312"/>
      <c r="U285" s="312"/>
      <c r="V285" s="312"/>
      <c r="W285" s="312"/>
      <c r="X285" s="312"/>
      <c r="Y285" s="312"/>
      <c r="Z285" s="312"/>
      <c r="AA285" s="312"/>
      <c r="AB285" s="313"/>
      <c r="AC285" s="293"/>
      <c r="AD285" s="294"/>
      <c r="AE285" s="294"/>
      <c r="AF285" s="294"/>
      <c r="AG285" s="294"/>
      <c r="AH285" s="294"/>
      <c r="AI285" s="294"/>
      <c r="AJ285" s="294"/>
      <c r="AK285" s="294"/>
      <c r="AL285" s="294"/>
      <c r="AM285" s="294"/>
      <c r="AN285" s="294"/>
      <c r="AO285" s="294"/>
      <c r="AP285" s="294"/>
      <c r="AQ285" s="294"/>
      <c r="AR285" s="294"/>
      <c r="AS285" s="294"/>
      <c r="AT285" s="294"/>
      <c r="AU285" s="294"/>
      <c r="AV285" s="295"/>
      <c r="AX285" s="281">
        <f>AU282*1.4944</f>
        <v>2669803.597664</v>
      </c>
    </row>
    <row r="286" spans="1:55" ht="23.45" customHeight="1" thickBot="1" x14ac:dyDescent="0.3">
      <c r="A286" s="301"/>
      <c r="B286" s="302"/>
      <c r="C286" s="302"/>
      <c r="D286" s="299"/>
      <c r="E286" s="299"/>
      <c r="F286" s="299"/>
      <c r="G286" s="299"/>
      <c r="H286" s="299"/>
      <c r="I286" s="299"/>
      <c r="J286" s="299"/>
      <c r="K286" s="299"/>
      <c r="L286" s="299"/>
      <c r="M286" s="299"/>
      <c r="N286" s="299"/>
      <c r="O286" s="299"/>
      <c r="P286" s="299"/>
      <c r="Q286" s="299"/>
      <c r="R286" s="299"/>
      <c r="S286" s="299"/>
      <c r="T286" s="299"/>
      <c r="U286" s="299"/>
      <c r="V286" s="299"/>
      <c r="W286" s="299"/>
      <c r="X286" s="299"/>
      <c r="Y286" s="299"/>
      <c r="Z286" s="299"/>
      <c r="AA286" s="299"/>
      <c r="AB286" s="300"/>
      <c r="AC286" s="296"/>
      <c r="AD286" s="297"/>
      <c r="AE286" s="297"/>
      <c r="AF286" s="297"/>
      <c r="AG286" s="297"/>
      <c r="AH286" s="297"/>
      <c r="AI286" s="297"/>
      <c r="AJ286" s="297"/>
      <c r="AK286" s="297"/>
      <c r="AL286" s="297"/>
      <c r="AM286" s="297"/>
      <c r="AN286" s="297"/>
      <c r="AO286" s="297"/>
      <c r="AP286" s="297"/>
      <c r="AQ286" s="297"/>
      <c r="AR286" s="297"/>
      <c r="AS286" s="297"/>
      <c r="AT286" s="297"/>
      <c r="AU286" s="297"/>
      <c r="AV286" s="298"/>
      <c r="AX286" s="281">
        <f>AX285-AU280</f>
        <v>1708014.578064</v>
      </c>
    </row>
    <row r="287" spans="1:55" x14ac:dyDescent="0.25">
      <c r="V287"/>
      <c r="W287"/>
      <c r="X287"/>
      <c r="Y287"/>
      <c r="Z287"/>
      <c r="AA287"/>
      <c r="AV287" s="152"/>
    </row>
    <row r="295" spans="50:50" x14ac:dyDescent="0.25">
      <c r="AX295">
        <v>8</v>
      </c>
    </row>
  </sheetData>
  <mergeCells count="32">
    <mergeCell ref="A285:AB285"/>
    <mergeCell ref="AC285:AV286"/>
    <mergeCell ref="A286:C286"/>
    <mergeCell ref="D286:AB286"/>
    <mergeCell ref="A281:AB284"/>
    <mergeCell ref="AC281:AR281"/>
    <mergeCell ref="AC282:AR282"/>
    <mergeCell ref="AC283:AR283"/>
    <mergeCell ref="AC284:AR284"/>
    <mergeCell ref="AC280:AR280"/>
    <mergeCell ref="AB8:AB10"/>
    <mergeCell ref="AC8:AV8"/>
    <mergeCell ref="E9:E10"/>
    <mergeCell ref="F9:U9"/>
    <mergeCell ref="AC9:AC10"/>
    <mergeCell ref="AN9:AU9"/>
    <mergeCell ref="A275:AB275"/>
    <mergeCell ref="AC276:AR276"/>
    <mergeCell ref="AC277:AR277"/>
    <mergeCell ref="AC278:AR278"/>
    <mergeCell ref="A279:AB280"/>
    <mergeCell ref="AC279:AR279"/>
    <mergeCell ref="A8:A10"/>
    <mergeCell ref="B8:B10"/>
    <mergeCell ref="C8:C10"/>
    <mergeCell ref="D8:D10"/>
    <mergeCell ref="E8:U8"/>
    <mergeCell ref="A1:AU1"/>
    <mergeCell ref="A2:B2"/>
    <mergeCell ref="A3:B3"/>
    <mergeCell ref="A4:B5"/>
    <mergeCell ref="C4:AB7"/>
  </mergeCells>
  <conditionalFormatting sqref="B11 B19:B29 B31 B38">
    <cfRule type="duplicateValues" dxfId="141" priority="70"/>
  </conditionalFormatting>
  <conditionalFormatting sqref="B12:B17">
    <cfRule type="duplicateValues" dxfId="140" priority="60"/>
  </conditionalFormatting>
  <conditionalFormatting sqref="B18">
    <cfRule type="duplicateValues" dxfId="139" priority="59"/>
  </conditionalFormatting>
  <conditionalFormatting sqref="B30">
    <cfRule type="duplicateValues" dxfId="138" priority="58"/>
  </conditionalFormatting>
  <conditionalFormatting sqref="B32">
    <cfRule type="duplicateValues" dxfId="137" priority="57"/>
  </conditionalFormatting>
  <conditionalFormatting sqref="B33:B36">
    <cfRule type="duplicateValues" dxfId="136" priority="56"/>
  </conditionalFormatting>
  <conditionalFormatting sqref="B37">
    <cfRule type="duplicateValues" dxfId="135" priority="55"/>
  </conditionalFormatting>
  <conditionalFormatting sqref="B39">
    <cfRule type="duplicateValues" dxfId="134" priority="68"/>
  </conditionalFormatting>
  <conditionalFormatting sqref="B40:B47">
    <cfRule type="duplicateValues" dxfId="133" priority="54"/>
  </conditionalFormatting>
  <conditionalFormatting sqref="B48">
    <cfRule type="duplicateValues" dxfId="132" priority="53"/>
  </conditionalFormatting>
  <conditionalFormatting sqref="B49">
    <cfRule type="duplicateValues" dxfId="131" priority="67"/>
  </conditionalFormatting>
  <conditionalFormatting sqref="B50">
    <cfRule type="duplicateValues" dxfId="130" priority="52"/>
  </conditionalFormatting>
  <conditionalFormatting sqref="B51:B57">
    <cfRule type="duplicateValues" dxfId="129" priority="51"/>
  </conditionalFormatting>
  <conditionalFormatting sqref="B58">
    <cfRule type="duplicateValues" dxfId="128" priority="50"/>
  </conditionalFormatting>
  <conditionalFormatting sqref="B59">
    <cfRule type="duplicateValues" dxfId="127" priority="66"/>
  </conditionalFormatting>
  <conditionalFormatting sqref="B60">
    <cfRule type="duplicateValues" dxfId="126" priority="49"/>
  </conditionalFormatting>
  <conditionalFormatting sqref="B61:B65">
    <cfRule type="duplicateValues" dxfId="125" priority="48"/>
  </conditionalFormatting>
  <conditionalFormatting sqref="B66">
    <cfRule type="duplicateValues" dxfId="124" priority="47"/>
  </conditionalFormatting>
  <conditionalFormatting sqref="B67">
    <cfRule type="duplicateValues" dxfId="123" priority="64"/>
  </conditionalFormatting>
  <conditionalFormatting sqref="B68">
    <cfRule type="duplicateValues" dxfId="122" priority="46"/>
  </conditionalFormatting>
  <conditionalFormatting sqref="B69:B80">
    <cfRule type="duplicateValues" dxfId="121" priority="45"/>
  </conditionalFormatting>
  <conditionalFormatting sqref="B81">
    <cfRule type="duplicateValues" dxfId="120" priority="44"/>
  </conditionalFormatting>
  <conditionalFormatting sqref="B82">
    <cfRule type="duplicateValues" dxfId="119" priority="63"/>
  </conditionalFormatting>
  <conditionalFormatting sqref="B83">
    <cfRule type="duplicateValues" dxfId="118" priority="43"/>
  </conditionalFormatting>
  <conditionalFormatting sqref="B84:B87">
    <cfRule type="duplicateValues" dxfId="117" priority="42"/>
  </conditionalFormatting>
  <conditionalFormatting sqref="B88">
    <cfRule type="duplicateValues" dxfId="116" priority="41"/>
  </conditionalFormatting>
  <conditionalFormatting sqref="B89">
    <cfRule type="duplicateValues" dxfId="115" priority="62"/>
  </conditionalFormatting>
  <conditionalFormatting sqref="B90">
    <cfRule type="duplicateValues" dxfId="114" priority="40"/>
  </conditionalFormatting>
  <conditionalFormatting sqref="B91:B93">
    <cfRule type="duplicateValues" dxfId="113" priority="39"/>
  </conditionalFormatting>
  <conditionalFormatting sqref="B94">
    <cfRule type="duplicateValues" dxfId="112" priority="38"/>
  </conditionalFormatting>
  <conditionalFormatting sqref="B95">
    <cfRule type="duplicateValues" dxfId="111" priority="71"/>
  </conditionalFormatting>
  <conditionalFormatting sqref="B96">
    <cfRule type="duplicateValues" dxfId="110" priority="65"/>
  </conditionalFormatting>
  <conditionalFormatting sqref="B97">
    <cfRule type="duplicateValues" dxfId="109" priority="37"/>
  </conditionalFormatting>
  <conditionalFormatting sqref="B98">
    <cfRule type="duplicateValues" dxfId="108" priority="36"/>
  </conditionalFormatting>
  <conditionalFormatting sqref="B99 B106 B116 B140 B188 B200 B214 B233">
    <cfRule type="duplicateValues" dxfId="107" priority="61"/>
  </conditionalFormatting>
  <conditionalFormatting sqref="B100">
    <cfRule type="duplicateValues" dxfId="106" priority="35"/>
  </conditionalFormatting>
  <conditionalFormatting sqref="B101:B104">
    <cfRule type="duplicateValues" dxfId="105" priority="34"/>
  </conditionalFormatting>
  <conditionalFormatting sqref="B105">
    <cfRule type="duplicateValues" dxfId="104" priority="33"/>
  </conditionalFormatting>
  <conditionalFormatting sqref="B107">
    <cfRule type="duplicateValues" dxfId="103" priority="32"/>
  </conditionalFormatting>
  <conditionalFormatting sqref="B108:B114">
    <cfRule type="duplicateValues" dxfId="102" priority="31"/>
  </conditionalFormatting>
  <conditionalFormatting sqref="B115">
    <cfRule type="duplicateValues" dxfId="101" priority="30"/>
  </conditionalFormatting>
  <conditionalFormatting sqref="B117">
    <cfRule type="duplicateValues" dxfId="100" priority="29"/>
  </conditionalFormatting>
  <conditionalFormatting sqref="B118:B138">
    <cfRule type="duplicateValues" dxfId="99" priority="28"/>
  </conditionalFormatting>
  <conditionalFormatting sqref="B139">
    <cfRule type="duplicateValues" dxfId="98" priority="27"/>
  </conditionalFormatting>
  <conditionalFormatting sqref="B141">
    <cfRule type="duplicateValues" dxfId="97" priority="26"/>
  </conditionalFormatting>
  <conditionalFormatting sqref="B142:B186">
    <cfRule type="duplicateValues" dxfId="96" priority="25"/>
  </conditionalFormatting>
  <conditionalFormatting sqref="B187">
    <cfRule type="duplicateValues" dxfId="95" priority="24"/>
  </conditionalFormatting>
  <conditionalFormatting sqref="B189">
    <cfRule type="duplicateValues" dxfId="94" priority="23"/>
  </conditionalFormatting>
  <conditionalFormatting sqref="B190:B198">
    <cfRule type="duplicateValues" dxfId="93" priority="22"/>
  </conditionalFormatting>
  <conditionalFormatting sqref="B199">
    <cfRule type="duplicateValues" dxfId="92" priority="21"/>
  </conditionalFormatting>
  <conditionalFormatting sqref="B201">
    <cfRule type="duplicateValues" dxfId="91" priority="20"/>
  </conditionalFormatting>
  <conditionalFormatting sqref="B202:B212">
    <cfRule type="duplicateValues" dxfId="90" priority="19"/>
  </conditionalFormatting>
  <conditionalFormatting sqref="B213">
    <cfRule type="duplicateValues" dxfId="89" priority="18"/>
  </conditionalFormatting>
  <conditionalFormatting sqref="B215">
    <cfRule type="duplicateValues" dxfId="88" priority="17"/>
  </conditionalFormatting>
  <conditionalFormatting sqref="B216:B231">
    <cfRule type="duplicateValues" dxfId="87" priority="16"/>
  </conditionalFormatting>
  <conditionalFormatting sqref="B232">
    <cfRule type="duplicateValues" dxfId="86" priority="15"/>
  </conditionalFormatting>
  <conditionalFormatting sqref="B234">
    <cfRule type="duplicateValues" dxfId="85" priority="14"/>
  </conditionalFormatting>
  <conditionalFormatting sqref="B235:B253 B255 B261 B268 B274">
    <cfRule type="duplicateValues" dxfId="84" priority="72"/>
  </conditionalFormatting>
  <conditionalFormatting sqref="B254">
    <cfRule type="duplicateValues" dxfId="83" priority="13"/>
  </conditionalFormatting>
  <conditionalFormatting sqref="B256">
    <cfRule type="duplicateValues" dxfId="82" priority="12"/>
  </conditionalFormatting>
  <conditionalFormatting sqref="B257:B259">
    <cfRule type="duplicateValues" dxfId="81" priority="11"/>
  </conditionalFormatting>
  <conditionalFormatting sqref="B260">
    <cfRule type="duplicateValues" dxfId="80" priority="10"/>
  </conditionalFormatting>
  <conditionalFormatting sqref="B262">
    <cfRule type="duplicateValues" dxfId="79" priority="9"/>
  </conditionalFormatting>
  <conditionalFormatting sqref="B263:B266">
    <cfRule type="duplicateValues" dxfId="78" priority="8"/>
  </conditionalFormatting>
  <conditionalFormatting sqref="B267">
    <cfRule type="duplicateValues" dxfId="77" priority="7"/>
  </conditionalFormatting>
  <conditionalFormatting sqref="B269">
    <cfRule type="duplicateValues" dxfId="76" priority="6"/>
  </conditionalFormatting>
  <conditionalFormatting sqref="B270">
    <cfRule type="duplicateValues" dxfId="75" priority="5"/>
  </conditionalFormatting>
  <conditionalFormatting sqref="B271">
    <cfRule type="duplicateValues" dxfId="74" priority="4"/>
  </conditionalFormatting>
  <conditionalFormatting sqref="B272">
    <cfRule type="duplicateValues" dxfId="73" priority="2"/>
  </conditionalFormatting>
  <conditionalFormatting sqref="B273">
    <cfRule type="duplicateValues" dxfId="72" priority="1"/>
  </conditionalFormatting>
  <conditionalFormatting sqref="B276:B278 B1:B3 B6:B10">
    <cfRule type="duplicateValues" dxfId="71" priority="73"/>
  </conditionalFormatting>
  <conditionalFormatting sqref="AW12:AW283">
    <cfRule type="cellIs" dxfId="70" priority="3" operator="greaterThan">
      <formula>100</formula>
    </cfRule>
  </conditionalFormatting>
  <printOptions horizontalCentered="1" verticalCentered="1"/>
  <pageMargins left="0.11811023622047245" right="0" top="0.78740157480314965" bottom="0.78740157480314965" header="0.31496062992125984" footer="0.31496062992125984"/>
  <pageSetup paperSize="8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E319-0424-44F2-B277-0AF5222FB73A}">
  <dimension ref="A1:BB289"/>
  <sheetViews>
    <sheetView view="pageBreakPreview" topLeftCell="C1" zoomScale="72" zoomScaleNormal="72" zoomScaleSheetLayoutView="72" workbookViewId="0">
      <pane ySplit="10" topLeftCell="A11" activePane="bottomLeft" state="frozen"/>
      <selection pane="bottomLeft" activeCell="S21" sqref="S21:S258"/>
    </sheetView>
  </sheetViews>
  <sheetFormatPr defaultRowHeight="15" x14ac:dyDescent="0.25"/>
  <cols>
    <col min="1" max="2" width="17.42578125" customWidth="1"/>
    <col min="3" max="3" width="118.85546875" customWidth="1"/>
    <col min="4" max="4" width="14.5703125" customWidth="1"/>
    <col min="5" max="5" width="10.85546875" customWidth="1"/>
    <col min="6" max="18" width="0" hidden="1" customWidth="1"/>
    <col min="19" max="19" width="13.85546875" style="244" customWidth="1"/>
    <col min="20" max="20" width="13.140625" style="231" customWidth="1"/>
    <col min="21" max="21" width="10.5703125" customWidth="1"/>
    <col min="22" max="25" width="12.28515625" customWidth="1"/>
    <col min="26" max="26" width="16.140625" style="256" customWidth="1"/>
    <col min="27" max="27" width="17.42578125" customWidth="1"/>
    <col min="28" max="28" width="23" customWidth="1"/>
    <col min="29" max="41" width="0" hidden="1" customWidth="1"/>
    <col min="42" max="42" width="19.5703125" style="236" customWidth="1"/>
    <col min="43" max="43" width="17.42578125" customWidth="1"/>
    <col min="44" max="44" width="17.42578125" style="263" customWidth="1"/>
    <col min="45" max="45" width="17.42578125" customWidth="1"/>
    <col min="46" max="46" width="37.5703125" style="107" customWidth="1"/>
    <col min="47" max="47" width="23.140625" style="86" customWidth="1"/>
    <col min="48" max="48" width="11.42578125" style="215" customWidth="1"/>
    <col min="49" max="49" width="20.5703125" customWidth="1"/>
    <col min="50" max="50" width="17.140625" bestFit="1" customWidth="1"/>
    <col min="51" max="51" width="16.5703125" bestFit="1" customWidth="1"/>
  </cols>
  <sheetData>
    <row r="1" spans="1:54" ht="18.75" x14ac:dyDescent="0.25">
      <c r="A1" s="323" t="s">
        <v>0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3"/>
      <c r="AG1" s="323"/>
      <c r="AH1" s="323"/>
      <c r="AI1" s="323"/>
      <c r="AJ1" s="323"/>
      <c r="AK1" s="323"/>
      <c r="AL1" s="323"/>
      <c r="AM1" s="323"/>
      <c r="AN1" s="323"/>
      <c r="AO1" s="323"/>
      <c r="AP1" s="323"/>
      <c r="AQ1" s="323"/>
      <c r="AR1" s="323"/>
      <c r="AS1" s="323"/>
      <c r="AT1" s="323"/>
      <c r="AU1" s="2"/>
      <c r="AV1" s="211"/>
      <c r="AW1" s="1"/>
      <c r="AX1" s="1"/>
      <c r="AY1" s="1"/>
      <c r="AZ1" s="1"/>
      <c r="BA1" s="1"/>
      <c r="BB1" s="1"/>
    </row>
    <row r="2" spans="1:54" ht="15.75" x14ac:dyDescent="0.25">
      <c r="A2" s="324" t="s">
        <v>1</v>
      </c>
      <c r="B2" s="325"/>
      <c r="C2" s="114" t="s">
        <v>2</v>
      </c>
      <c r="D2" s="115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238"/>
      <c r="T2" s="216"/>
      <c r="U2" s="116"/>
      <c r="V2" s="116"/>
      <c r="W2" s="116"/>
      <c r="X2" s="116"/>
      <c r="Y2" s="116"/>
      <c r="Z2" s="245"/>
      <c r="AA2" s="118"/>
      <c r="AB2" s="119" t="s">
        <v>3</v>
      </c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 t="s">
        <v>4</v>
      </c>
      <c r="AN2" s="119"/>
      <c r="AO2" s="119"/>
      <c r="AP2" s="119"/>
      <c r="AQ2" s="120" t="s">
        <v>5</v>
      </c>
      <c r="AR2" s="257"/>
      <c r="AS2" s="194"/>
      <c r="AT2" s="121" t="s">
        <v>6</v>
      </c>
      <c r="AU2" s="122"/>
      <c r="AV2" s="211"/>
      <c r="AW2" s="3"/>
      <c r="AX2" s="3"/>
      <c r="AY2" s="3"/>
      <c r="AZ2" s="3"/>
      <c r="BA2" s="3"/>
      <c r="BB2" s="3"/>
    </row>
    <row r="3" spans="1:54" ht="15.75" x14ac:dyDescent="0.25">
      <c r="A3" s="324"/>
      <c r="B3" s="324"/>
      <c r="C3" s="123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239"/>
      <c r="T3" s="217"/>
      <c r="U3" s="124"/>
      <c r="V3" s="125"/>
      <c r="W3" s="125"/>
      <c r="X3" s="125"/>
      <c r="Y3" s="125"/>
      <c r="Z3" s="246"/>
      <c r="AA3" s="127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 t="s">
        <v>7</v>
      </c>
      <c r="AN3" s="128"/>
      <c r="AO3" s="128"/>
      <c r="AP3" s="128"/>
      <c r="AQ3" s="129" t="s">
        <v>490</v>
      </c>
      <c r="AR3" s="258"/>
      <c r="AS3" s="195"/>
      <c r="AT3" s="130" t="s">
        <v>9</v>
      </c>
      <c r="AU3" s="131"/>
      <c r="AV3" s="211"/>
      <c r="AW3" s="3"/>
      <c r="AX3" s="3"/>
      <c r="AY3" s="3"/>
      <c r="AZ3" s="3"/>
      <c r="BA3" s="3"/>
      <c r="BB3" s="3"/>
    </row>
    <row r="4" spans="1:54" ht="31.5" x14ac:dyDescent="0.25">
      <c r="A4" s="326" t="s">
        <v>10</v>
      </c>
      <c r="B4" s="326"/>
      <c r="C4" s="327" t="s">
        <v>11</v>
      </c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9"/>
      <c r="AB4" s="132" t="s">
        <v>12</v>
      </c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3" t="s">
        <v>13</v>
      </c>
      <c r="AN4" s="133"/>
      <c r="AO4" s="133"/>
      <c r="AP4" s="133"/>
      <c r="AQ4" s="122" t="s">
        <v>14</v>
      </c>
      <c r="AR4" s="259"/>
      <c r="AS4" s="196"/>
      <c r="AT4" s="134" t="s">
        <v>15</v>
      </c>
      <c r="AU4" s="135"/>
      <c r="AV4" s="211"/>
      <c r="AW4" s="3"/>
      <c r="AX4" s="3"/>
      <c r="AY4" s="3"/>
      <c r="AZ4" s="3"/>
      <c r="BA4" s="3"/>
      <c r="BB4" s="3"/>
    </row>
    <row r="5" spans="1:54" ht="15.75" x14ac:dyDescent="0.25">
      <c r="A5" s="326"/>
      <c r="B5" s="326"/>
      <c r="C5" s="330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2"/>
      <c r="AB5" s="136" t="s">
        <v>16</v>
      </c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7">
        <v>1519537.61</v>
      </c>
      <c r="AN5" s="137"/>
      <c r="AO5" s="137"/>
      <c r="AP5" s="137"/>
      <c r="AQ5" s="138">
        <v>43973</v>
      </c>
      <c r="AR5" s="259"/>
      <c r="AS5" s="197"/>
      <c r="AT5" s="139"/>
      <c r="AU5" s="140"/>
      <c r="AV5" s="211"/>
      <c r="AW5" s="3"/>
      <c r="AX5" s="3"/>
      <c r="AY5" s="3"/>
      <c r="AZ5" s="3"/>
      <c r="BA5" s="3"/>
      <c r="BB5" s="3"/>
    </row>
    <row r="6" spans="1:54" ht="31.5" x14ac:dyDescent="0.25">
      <c r="A6" s="114"/>
      <c r="B6" s="114"/>
      <c r="C6" s="330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2"/>
      <c r="AB6" s="141" t="s">
        <v>698</v>
      </c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2" t="s">
        <v>17</v>
      </c>
      <c r="AN6" s="142"/>
      <c r="AO6" s="142"/>
      <c r="AP6" s="142"/>
      <c r="AQ6" s="122" t="s">
        <v>14</v>
      </c>
      <c r="AR6" s="259"/>
      <c r="AS6" s="196"/>
      <c r="AT6" s="134" t="s">
        <v>15</v>
      </c>
      <c r="AU6" s="135"/>
      <c r="AV6" s="211"/>
      <c r="AW6" s="3"/>
      <c r="AX6" s="3"/>
      <c r="AY6" s="3"/>
      <c r="AZ6" s="3"/>
      <c r="BA6" s="3"/>
      <c r="BB6" s="3"/>
    </row>
    <row r="7" spans="1:54" ht="15.75" x14ac:dyDescent="0.25">
      <c r="A7" s="114"/>
      <c r="B7" s="114"/>
      <c r="C7" s="333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4"/>
      <c r="X7" s="334"/>
      <c r="Y7" s="334"/>
      <c r="Z7" s="334"/>
      <c r="AA7" s="335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4"/>
      <c r="AN7" s="144"/>
      <c r="AO7" s="144"/>
      <c r="AP7" s="144"/>
      <c r="AQ7" s="145"/>
      <c r="AR7" s="260"/>
      <c r="AS7" s="198"/>
      <c r="AT7" s="146"/>
      <c r="AU7" s="147"/>
      <c r="AV7" s="211"/>
      <c r="AW7" s="3"/>
      <c r="AX7" s="3"/>
      <c r="AY7" s="3"/>
      <c r="AZ7" s="3"/>
      <c r="BA7" s="3"/>
      <c r="BB7" s="3"/>
    </row>
    <row r="8" spans="1:54" x14ac:dyDescent="0.25">
      <c r="A8" s="345" t="s">
        <v>18</v>
      </c>
      <c r="B8" s="345" t="s">
        <v>19</v>
      </c>
      <c r="C8" s="345" t="s">
        <v>20</v>
      </c>
      <c r="D8" s="345" t="s">
        <v>21</v>
      </c>
      <c r="E8" s="346" t="s">
        <v>22</v>
      </c>
      <c r="F8" s="346"/>
      <c r="G8" s="346"/>
      <c r="H8" s="346"/>
      <c r="I8" s="346"/>
      <c r="J8" s="346"/>
      <c r="K8" s="346"/>
      <c r="L8" s="346"/>
      <c r="M8" s="346"/>
      <c r="N8" s="346"/>
      <c r="O8" s="346"/>
      <c r="P8" s="346"/>
      <c r="Q8" s="346"/>
      <c r="R8" s="346"/>
      <c r="S8" s="346"/>
      <c r="T8" s="346"/>
      <c r="U8" s="346"/>
      <c r="V8" s="346"/>
      <c r="W8" s="149"/>
      <c r="X8" s="149"/>
      <c r="Y8" s="149"/>
      <c r="Z8" s="247"/>
      <c r="AA8" s="343" t="s">
        <v>23</v>
      </c>
      <c r="AB8" s="345" t="s">
        <v>24</v>
      </c>
      <c r="AC8" s="345"/>
      <c r="AD8" s="345"/>
      <c r="AE8" s="345"/>
      <c r="AF8" s="345"/>
      <c r="AG8" s="345"/>
      <c r="AH8" s="345"/>
      <c r="AI8" s="345"/>
      <c r="AJ8" s="345"/>
      <c r="AK8" s="345"/>
      <c r="AL8" s="345"/>
      <c r="AM8" s="345"/>
      <c r="AN8" s="345"/>
      <c r="AO8" s="345"/>
      <c r="AP8" s="345"/>
      <c r="AQ8" s="345"/>
      <c r="AR8" s="345"/>
      <c r="AS8" s="345"/>
      <c r="AT8" s="345"/>
      <c r="AU8" s="345"/>
      <c r="AV8" s="211"/>
      <c r="AW8" s="3"/>
      <c r="AX8" s="3"/>
      <c r="AY8" s="3"/>
      <c r="AZ8" s="3"/>
      <c r="BA8" s="3"/>
      <c r="BB8" s="3"/>
    </row>
    <row r="9" spans="1:54" x14ac:dyDescent="0.25">
      <c r="A9" s="345"/>
      <c r="B9" s="345"/>
      <c r="C9" s="345"/>
      <c r="D9" s="345"/>
      <c r="E9" s="322" t="s">
        <v>693</v>
      </c>
      <c r="F9" s="336" t="s">
        <v>25</v>
      </c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8"/>
      <c r="W9" s="148"/>
      <c r="X9" s="148"/>
      <c r="Y9" s="148"/>
      <c r="Z9" s="247"/>
      <c r="AA9" s="344"/>
      <c r="AB9" s="339" t="s">
        <v>26</v>
      </c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341" t="s">
        <v>27</v>
      </c>
      <c r="AN9" s="341"/>
      <c r="AO9" s="341"/>
      <c r="AP9" s="341"/>
      <c r="AQ9" s="341"/>
      <c r="AR9" s="342"/>
      <c r="AS9" s="342"/>
      <c r="AT9" s="342"/>
      <c r="AU9" s="5"/>
      <c r="AV9" s="211"/>
      <c r="AW9" s="3"/>
      <c r="AX9" s="3"/>
      <c r="AY9" s="3"/>
      <c r="AZ9" s="3"/>
      <c r="BA9" s="3"/>
      <c r="BB9" s="3"/>
    </row>
    <row r="10" spans="1:54" x14ac:dyDescent="0.25">
      <c r="A10" s="345"/>
      <c r="B10" s="345"/>
      <c r="C10" s="345"/>
      <c r="D10" s="345"/>
      <c r="E10" s="322"/>
      <c r="F10" s="4" t="s">
        <v>28</v>
      </c>
      <c r="G10" s="4" t="s">
        <v>29</v>
      </c>
      <c r="H10" s="4" t="s">
        <v>30</v>
      </c>
      <c r="I10" s="4" t="s">
        <v>31</v>
      </c>
      <c r="J10" s="4" t="s">
        <v>32</v>
      </c>
      <c r="K10" s="4" t="s">
        <v>33</v>
      </c>
      <c r="L10" s="4" t="s">
        <v>34</v>
      </c>
      <c r="M10" s="4" t="s">
        <v>35</v>
      </c>
      <c r="N10" s="4" t="s">
        <v>36</v>
      </c>
      <c r="O10" s="4" t="s">
        <v>37</v>
      </c>
      <c r="P10" s="6" t="s">
        <v>38</v>
      </c>
      <c r="Q10" s="6" t="s">
        <v>39</v>
      </c>
      <c r="R10" s="6" t="s">
        <v>40</v>
      </c>
      <c r="S10" s="240" t="s">
        <v>701</v>
      </c>
      <c r="T10" s="218" t="s">
        <v>41</v>
      </c>
      <c r="U10" s="6" t="s">
        <v>42</v>
      </c>
      <c r="V10" s="6" t="s">
        <v>43</v>
      </c>
      <c r="W10" s="7" t="s">
        <v>41</v>
      </c>
      <c r="X10" s="6" t="s">
        <v>42</v>
      </c>
      <c r="Y10" s="6" t="s">
        <v>43</v>
      </c>
      <c r="Z10" s="247" t="s">
        <v>44</v>
      </c>
      <c r="AA10" s="344"/>
      <c r="AB10" s="340"/>
      <c r="AC10" s="8">
        <v>1</v>
      </c>
      <c r="AD10" s="8">
        <v>2</v>
      </c>
      <c r="AE10" s="8">
        <v>3</v>
      </c>
      <c r="AF10" s="8">
        <v>4</v>
      </c>
      <c r="AG10" s="8">
        <v>5</v>
      </c>
      <c r="AH10" s="8">
        <v>6</v>
      </c>
      <c r="AI10" s="8">
        <v>7</v>
      </c>
      <c r="AJ10" s="8">
        <v>8</v>
      </c>
      <c r="AK10" s="8">
        <v>9</v>
      </c>
      <c r="AL10" s="8">
        <v>10</v>
      </c>
      <c r="AM10" s="9" t="s">
        <v>38</v>
      </c>
      <c r="AN10" s="9" t="s">
        <v>39</v>
      </c>
      <c r="AO10" s="9" t="s">
        <v>40</v>
      </c>
      <c r="AP10" s="9" t="s">
        <v>45</v>
      </c>
      <c r="AQ10" s="9" t="s">
        <v>42</v>
      </c>
      <c r="AR10" s="269" t="s">
        <v>700</v>
      </c>
      <c r="AS10" s="9" t="s">
        <v>42</v>
      </c>
      <c r="AT10" s="105" t="s">
        <v>43</v>
      </c>
      <c r="AU10" s="9" t="s">
        <v>44</v>
      </c>
      <c r="AV10" s="212"/>
      <c r="AW10" s="10"/>
      <c r="AX10" s="10"/>
      <c r="AY10" s="10"/>
      <c r="AZ10" s="10"/>
      <c r="BA10" s="10"/>
      <c r="BB10" s="10"/>
    </row>
    <row r="11" spans="1:54" x14ac:dyDescent="0.25">
      <c r="A11" s="11"/>
      <c r="B11" s="11" t="s">
        <v>46</v>
      </c>
      <c r="C11" s="12" t="s">
        <v>47</v>
      </c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  <c r="Q11" s="15"/>
      <c r="R11" s="15"/>
      <c r="S11" s="241"/>
      <c r="T11" s="219"/>
      <c r="U11" s="16"/>
      <c r="V11" s="17"/>
      <c r="W11" s="15"/>
      <c r="X11" s="16"/>
      <c r="Y11" s="17"/>
      <c r="Z11" s="248"/>
      <c r="AA11" s="18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20"/>
      <c r="AN11" s="20"/>
      <c r="AO11" s="20"/>
      <c r="AP11" s="235"/>
      <c r="AQ11" s="21"/>
      <c r="AR11" s="261"/>
      <c r="AS11" s="21"/>
      <c r="AT11" s="21"/>
      <c r="AU11" s="22"/>
      <c r="AV11" s="213"/>
      <c r="AW11" s="23"/>
      <c r="AX11" s="23"/>
      <c r="AY11" s="23"/>
      <c r="AZ11" s="23"/>
      <c r="BA11" s="23"/>
      <c r="BB11" s="23"/>
    </row>
    <row r="12" spans="1:54" x14ac:dyDescent="0.25">
      <c r="A12" s="24" t="s">
        <v>48</v>
      </c>
      <c r="B12" s="25" t="s">
        <v>49</v>
      </c>
      <c r="C12" s="26" t="s">
        <v>50</v>
      </c>
      <c r="D12" s="27" t="s">
        <v>51</v>
      </c>
      <c r="E12" s="28">
        <v>10.296959999999999</v>
      </c>
      <c r="F12" s="28">
        <v>10.3</v>
      </c>
      <c r="G12" s="28">
        <v>0</v>
      </c>
      <c r="H12" s="28">
        <v>0</v>
      </c>
      <c r="I12" s="28"/>
      <c r="J12" s="28"/>
      <c r="K12" s="28"/>
      <c r="L12" s="28"/>
      <c r="M12" s="28"/>
      <c r="N12" s="28"/>
      <c r="O12" s="28"/>
      <c r="P12" s="29">
        <f>'[15]Mem. de cálc.'!H19</f>
        <v>0</v>
      </c>
      <c r="Q12" s="29"/>
      <c r="R12" s="29"/>
      <c r="S12" s="242"/>
      <c r="T12" s="220"/>
      <c r="U12" s="30">
        <f>F12+G12+H12+I12+J12+K12+L12+M12+N12+O12+P12+Q12+R12</f>
        <v>10.3</v>
      </c>
      <c r="V12" s="30">
        <f>ROUNDDOWN(U12+T12,2)</f>
        <v>10.3</v>
      </c>
      <c r="W12" s="242"/>
      <c r="X12" s="30">
        <f>W12+U12</f>
        <v>10.3</v>
      </c>
      <c r="Y12" s="30">
        <f>ROUNDDOWN(X12+W12,2)</f>
        <v>10.3</v>
      </c>
      <c r="Z12" s="249">
        <f>E12-V12</f>
        <v>-3.0400000000021521E-3</v>
      </c>
      <c r="AA12" s="31">
        <v>48.09</v>
      </c>
      <c r="AB12" s="32">
        <f t="shared" ref="AB12:AB17" si="0">TRUNC(ROUND(E12*AA12,2),2)</f>
        <v>495.18</v>
      </c>
      <c r="AC12" s="32">
        <f t="shared" ref="AC12:AC17" si="1">F12*AA12</f>
        <v>495.32700000000006</v>
      </c>
      <c r="AD12" s="32">
        <f t="shared" ref="AD12:AD17" si="2">G12*AA12</f>
        <v>0</v>
      </c>
      <c r="AE12" s="32">
        <f t="shared" ref="AE12:AE17" si="3">H12*AA12</f>
        <v>0</v>
      </c>
      <c r="AF12" s="32">
        <f t="shared" ref="AF12:AF17" si="4">I12*AA12</f>
        <v>0</v>
      </c>
      <c r="AG12" s="32">
        <f t="shared" ref="AG12:AG17" si="5">J12*AA12</f>
        <v>0</v>
      </c>
      <c r="AH12" s="32">
        <f t="shared" ref="AH12:AH17" si="6">K12*AA12</f>
        <v>0</v>
      </c>
      <c r="AI12" s="32">
        <f t="shared" ref="AI12:AI17" si="7">L12*AA12</f>
        <v>0</v>
      </c>
      <c r="AJ12" s="32">
        <f t="shared" ref="AJ12:AJ17" si="8">M12*AA12</f>
        <v>0</v>
      </c>
      <c r="AK12" s="32">
        <f t="shared" ref="AK12:AK17" si="9">N12*AA12</f>
        <v>0</v>
      </c>
      <c r="AL12" s="32">
        <f t="shared" ref="AL12:AL17" si="10">O12*AA12</f>
        <v>0</v>
      </c>
      <c r="AM12" s="33">
        <f t="shared" ref="AM12:AM17" si="11">TRUNC(ROUND(P12*AA12,2),2)</f>
        <v>0</v>
      </c>
      <c r="AN12" s="33">
        <f t="shared" ref="AN12:AN17" si="12">Q12*AA12</f>
        <v>0</v>
      </c>
      <c r="AO12" s="33">
        <f t="shared" ref="AO12:AO17" si="13">R12*AA12</f>
        <v>0</v>
      </c>
      <c r="AP12" s="33">
        <f t="shared" ref="AP12:AP17" si="14">T12*AA12</f>
        <v>0</v>
      </c>
      <c r="AQ12" s="32">
        <f>AB12</f>
        <v>495.18</v>
      </c>
      <c r="AR12" s="262">
        <f>S12*AA12</f>
        <v>0</v>
      </c>
      <c r="AS12" s="199"/>
      <c r="AT12" s="106">
        <f>AQ12+AP12</f>
        <v>495.18</v>
      </c>
      <c r="AU12" s="83">
        <f t="shared" ref="AU12:AU18" si="15">AB12-AT12</f>
        <v>0</v>
      </c>
      <c r="AV12" s="214">
        <f t="shared" ref="AV12:AV17" si="16">(V12*100)/E12</f>
        <v>100.02952327677296</v>
      </c>
      <c r="AW12" s="35"/>
      <c r="AX12" s="35"/>
      <c r="AY12" s="35"/>
      <c r="AZ12" s="35"/>
      <c r="BA12" s="35"/>
      <c r="BB12" s="35"/>
    </row>
    <row r="13" spans="1:54" x14ac:dyDescent="0.25">
      <c r="A13" s="24" t="s">
        <v>52</v>
      </c>
      <c r="B13" s="25" t="s">
        <v>53</v>
      </c>
      <c r="C13" s="26" t="s">
        <v>54</v>
      </c>
      <c r="D13" s="27" t="s">
        <v>51</v>
      </c>
      <c r="E13" s="28">
        <v>0.96719999999999995</v>
      </c>
      <c r="F13" s="28">
        <v>0</v>
      </c>
      <c r="G13" s="28">
        <v>0.97</v>
      </c>
      <c r="H13" s="28">
        <v>0</v>
      </c>
      <c r="I13" s="28"/>
      <c r="J13" s="28"/>
      <c r="K13" s="28"/>
      <c r="L13" s="28"/>
      <c r="M13" s="28"/>
      <c r="N13" s="28"/>
      <c r="O13" s="28"/>
      <c r="P13" s="29">
        <f>'[15]Mem. de cálc.'!H30</f>
        <v>0</v>
      </c>
      <c r="Q13" s="29"/>
      <c r="R13" s="29"/>
      <c r="S13" s="242"/>
      <c r="T13" s="220"/>
      <c r="U13" s="30">
        <f t="shared" ref="U13:U76" si="17">F13+G13+H13+I13+J13+K13+L13+M13+N13+O13+P13+Q13+R13</f>
        <v>0.97</v>
      </c>
      <c r="V13" s="30">
        <f t="shared" ref="V13:W76" si="18">U13+T13</f>
        <v>0.97</v>
      </c>
      <c r="W13" s="242"/>
      <c r="X13" s="30">
        <f t="shared" ref="X13:X17" si="19">W13+U13</f>
        <v>0.97</v>
      </c>
      <c r="Y13" s="30">
        <f t="shared" ref="Y13:Y76" si="20">X13+W13</f>
        <v>0.97</v>
      </c>
      <c r="Z13" s="249">
        <f t="shared" ref="Z13:Z17" si="21">E13-V13</f>
        <v>-2.8000000000000247E-3</v>
      </c>
      <c r="AA13" s="31">
        <v>265.5</v>
      </c>
      <c r="AB13" s="32">
        <f t="shared" si="0"/>
        <v>256.79000000000002</v>
      </c>
      <c r="AC13" s="32">
        <f t="shared" si="1"/>
        <v>0</v>
      </c>
      <c r="AD13" s="32">
        <f t="shared" si="2"/>
        <v>257.53499999999997</v>
      </c>
      <c r="AE13" s="32">
        <f t="shared" si="3"/>
        <v>0</v>
      </c>
      <c r="AF13" s="32">
        <f t="shared" si="4"/>
        <v>0</v>
      </c>
      <c r="AG13" s="32">
        <f t="shared" si="5"/>
        <v>0</v>
      </c>
      <c r="AH13" s="32">
        <f t="shared" si="6"/>
        <v>0</v>
      </c>
      <c r="AI13" s="32">
        <f t="shared" si="7"/>
        <v>0</v>
      </c>
      <c r="AJ13" s="32">
        <f t="shared" si="8"/>
        <v>0</v>
      </c>
      <c r="AK13" s="32">
        <f t="shared" si="9"/>
        <v>0</v>
      </c>
      <c r="AL13" s="32">
        <f t="shared" si="10"/>
        <v>0</v>
      </c>
      <c r="AM13" s="33">
        <f t="shared" si="11"/>
        <v>0</v>
      </c>
      <c r="AN13" s="33">
        <f t="shared" si="12"/>
        <v>0</v>
      </c>
      <c r="AO13" s="33">
        <f t="shared" si="13"/>
        <v>0</v>
      </c>
      <c r="AP13" s="33">
        <f t="shared" si="14"/>
        <v>0</v>
      </c>
      <c r="AQ13" s="32">
        <f>AB13</f>
        <v>256.79000000000002</v>
      </c>
      <c r="AR13" s="262">
        <f t="shared" ref="AR13:AR76" si="22">S13*AA13</f>
        <v>0</v>
      </c>
      <c r="AS13" s="199"/>
      <c r="AT13" s="106">
        <f t="shared" ref="AT13:AT17" si="23">AQ13+AP13</f>
        <v>256.79000000000002</v>
      </c>
      <c r="AU13" s="83">
        <f t="shared" si="15"/>
        <v>0</v>
      </c>
      <c r="AV13" s="214">
        <f t="shared" si="16"/>
        <v>100.28949545078578</v>
      </c>
      <c r="AW13" s="35"/>
      <c r="AX13" s="35"/>
      <c r="AY13" s="35"/>
      <c r="AZ13" s="35"/>
      <c r="BA13" s="35"/>
      <c r="BB13" s="35"/>
    </row>
    <row r="14" spans="1:54" x14ac:dyDescent="0.25">
      <c r="A14" s="24" t="s">
        <v>55</v>
      </c>
      <c r="B14" s="25" t="s">
        <v>56</v>
      </c>
      <c r="C14" s="26" t="s">
        <v>57</v>
      </c>
      <c r="D14" s="27" t="s">
        <v>58</v>
      </c>
      <c r="E14" s="28">
        <v>7.75</v>
      </c>
      <c r="F14" s="28">
        <v>0</v>
      </c>
      <c r="G14" s="28">
        <v>7.75</v>
      </c>
      <c r="H14" s="28">
        <v>0</v>
      </c>
      <c r="I14" s="28"/>
      <c r="J14" s="28"/>
      <c r="K14" s="28"/>
      <c r="L14" s="28"/>
      <c r="M14" s="28"/>
      <c r="N14" s="28"/>
      <c r="O14" s="28"/>
      <c r="P14" s="29">
        <f>'[15]Mem. de cálc.'!H41</f>
        <v>0</v>
      </c>
      <c r="Q14" s="29"/>
      <c r="R14" s="29"/>
      <c r="S14" s="242"/>
      <c r="T14" s="220"/>
      <c r="U14" s="30">
        <f t="shared" si="17"/>
        <v>7.75</v>
      </c>
      <c r="V14" s="30">
        <f t="shared" si="18"/>
        <v>7.75</v>
      </c>
      <c r="W14" s="242"/>
      <c r="X14" s="30">
        <f t="shared" si="19"/>
        <v>7.75</v>
      </c>
      <c r="Y14" s="30">
        <f t="shared" si="20"/>
        <v>7.75</v>
      </c>
      <c r="Z14" s="249">
        <f t="shared" si="21"/>
        <v>0</v>
      </c>
      <c r="AA14" s="31">
        <v>20.84</v>
      </c>
      <c r="AB14" s="32">
        <f t="shared" si="0"/>
        <v>161.51</v>
      </c>
      <c r="AC14" s="32">
        <f t="shared" si="1"/>
        <v>0</v>
      </c>
      <c r="AD14" s="32">
        <f t="shared" si="2"/>
        <v>161.51</v>
      </c>
      <c r="AE14" s="32">
        <f t="shared" si="3"/>
        <v>0</v>
      </c>
      <c r="AF14" s="32">
        <f t="shared" si="4"/>
        <v>0</v>
      </c>
      <c r="AG14" s="32">
        <f t="shared" si="5"/>
        <v>0</v>
      </c>
      <c r="AH14" s="32">
        <f t="shared" si="6"/>
        <v>0</v>
      </c>
      <c r="AI14" s="32">
        <f t="shared" si="7"/>
        <v>0</v>
      </c>
      <c r="AJ14" s="32">
        <f t="shared" si="8"/>
        <v>0</v>
      </c>
      <c r="AK14" s="32">
        <f t="shared" si="9"/>
        <v>0</v>
      </c>
      <c r="AL14" s="32">
        <f t="shared" si="10"/>
        <v>0</v>
      </c>
      <c r="AM14" s="33">
        <f t="shared" si="11"/>
        <v>0</v>
      </c>
      <c r="AN14" s="33">
        <f t="shared" si="12"/>
        <v>0</v>
      </c>
      <c r="AO14" s="33">
        <f t="shared" si="13"/>
        <v>0</v>
      </c>
      <c r="AP14" s="33">
        <f t="shared" si="14"/>
        <v>0</v>
      </c>
      <c r="AQ14" s="32">
        <f>U14*AA14</f>
        <v>161.51</v>
      </c>
      <c r="AR14" s="262">
        <f t="shared" si="22"/>
        <v>0</v>
      </c>
      <c r="AS14" s="199"/>
      <c r="AT14" s="106">
        <f t="shared" si="23"/>
        <v>161.51</v>
      </c>
      <c r="AU14" s="83">
        <f t="shared" si="15"/>
        <v>0</v>
      </c>
      <c r="AV14" s="214">
        <f t="shared" si="16"/>
        <v>100</v>
      </c>
      <c r="AW14" s="35"/>
      <c r="AX14" s="35"/>
      <c r="AY14" s="35"/>
      <c r="AZ14" s="35"/>
      <c r="BA14" s="35"/>
      <c r="BB14" s="35"/>
    </row>
    <row r="15" spans="1:54" x14ac:dyDescent="0.25">
      <c r="A15" s="24" t="s">
        <v>59</v>
      </c>
      <c r="B15" s="25" t="s">
        <v>60</v>
      </c>
      <c r="C15" s="26" t="s">
        <v>61</v>
      </c>
      <c r="D15" s="27" t="s">
        <v>58</v>
      </c>
      <c r="E15" s="28">
        <v>335.1</v>
      </c>
      <c r="F15" s="28">
        <v>335.1</v>
      </c>
      <c r="G15" s="28">
        <v>0</v>
      </c>
      <c r="H15" s="28">
        <v>0</v>
      </c>
      <c r="I15" s="28"/>
      <c r="J15" s="28"/>
      <c r="K15" s="28"/>
      <c r="L15" s="28"/>
      <c r="M15" s="28"/>
      <c r="N15" s="28"/>
      <c r="O15" s="28"/>
      <c r="P15" s="29">
        <f>'[15]Mem. de cálc.'!H50</f>
        <v>0</v>
      </c>
      <c r="Q15" s="29"/>
      <c r="R15" s="29"/>
      <c r="S15" s="242"/>
      <c r="T15" s="220"/>
      <c r="U15" s="30">
        <f t="shared" si="17"/>
        <v>335.1</v>
      </c>
      <c r="V15" s="30">
        <f t="shared" si="18"/>
        <v>335.1</v>
      </c>
      <c r="W15" s="242"/>
      <c r="X15" s="30">
        <f t="shared" si="19"/>
        <v>335.1</v>
      </c>
      <c r="Y15" s="30">
        <f t="shared" si="20"/>
        <v>335.1</v>
      </c>
      <c r="Z15" s="249">
        <f t="shared" si="21"/>
        <v>0</v>
      </c>
      <c r="AA15" s="31">
        <v>1.0900000000000001</v>
      </c>
      <c r="AB15" s="32">
        <f t="shared" si="0"/>
        <v>365.26</v>
      </c>
      <c r="AC15" s="32">
        <f t="shared" si="1"/>
        <v>365.25900000000007</v>
      </c>
      <c r="AD15" s="32">
        <f t="shared" si="2"/>
        <v>0</v>
      </c>
      <c r="AE15" s="32">
        <f t="shared" si="3"/>
        <v>0</v>
      </c>
      <c r="AF15" s="32">
        <f t="shared" si="4"/>
        <v>0</v>
      </c>
      <c r="AG15" s="32">
        <f t="shared" si="5"/>
        <v>0</v>
      </c>
      <c r="AH15" s="32">
        <f t="shared" si="6"/>
        <v>0</v>
      </c>
      <c r="AI15" s="32">
        <f t="shared" si="7"/>
        <v>0</v>
      </c>
      <c r="AJ15" s="32">
        <f t="shared" si="8"/>
        <v>0</v>
      </c>
      <c r="AK15" s="32">
        <f t="shared" si="9"/>
        <v>0</v>
      </c>
      <c r="AL15" s="32">
        <f t="shared" si="10"/>
        <v>0</v>
      </c>
      <c r="AM15" s="33">
        <f t="shared" si="11"/>
        <v>0</v>
      </c>
      <c r="AN15" s="33">
        <f t="shared" si="12"/>
        <v>0</v>
      </c>
      <c r="AO15" s="33">
        <f t="shared" si="13"/>
        <v>0</v>
      </c>
      <c r="AP15" s="33">
        <f t="shared" si="14"/>
        <v>0</v>
      </c>
      <c r="AQ15" s="32">
        <f>U15*AA15</f>
        <v>365.25900000000007</v>
      </c>
      <c r="AR15" s="262">
        <f t="shared" si="22"/>
        <v>0</v>
      </c>
      <c r="AS15" s="199"/>
      <c r="AT15" s="106">
        <f t="shared" si="23"/>
        <v>365.25900000000007</v>
      </c>
      <c r="AU15" s="83">
        <f t="shared" si="15"/>
        <v>9.9999999991950972E-4</v>
      </c>
      <c r="AV15" s="214">
        <f t="shared" si="16"/>
        <v>100</v>
      </c>
      <c r="AW15" s="35"/>
      <c r="AX15" s="35"/>
      <c r="AY15" s="35"/>
      <c r="AZ15" s="35"/>
      <c r="BA15" s="35"/>
      <c r="BB15" s="35"/>
    </row>
    <row r="16" spans="1:54" x14ac:dyDescent="0.25">
      <c r="A16" s="24" t="s">
        <v>62</v>
      </c>
      <c r="B16" s="25" t="s">
        <v>63</v>
      </c>
      <c r="C16" s="26" t="s">
        <v>64</v>
      </c>
      <c r="D16" s="27" t="s">
        <v>58</v>
      </c>
      <c r="E16" s="28">
        <v>407.77000000000004</v>
      </c>
      <c r="F16" s="28">
        <v>407.77</v>
      </c>
      <c r="G16" s="28">
        <v>0</v>
      </c>
      <c r="H16" s="28">
        <v>0</v>
      </c>
      <c r="I16" s="28"/>
      <c r="J16" s="28"/>
      <c r="K16" s="28"/>
      <c r="L16" s="28"/>
      <c r="M16" s="28"/>
      <c r="N16" s="28"/>
      <c r="O16" s="28"/>
      <c r="P16" s="29">
        <f>'[15]Mem. de cálc.'!H61</f>
        <v>0</v>
      </c>
      <c r="Q16" s="29"/>
      <c r="R16" s="29"/>
      <c r="S16" s="242"/>
      <c r="T16" s="220"/>
      <c r="U16" s="30">
        <f t="shared" si="17"/>
        <v>407.77</v>
      </c>
      <c r="V16" s="30">
        <f t="shared" si="18"/>
        <v>407.77</v>
      </c>
      <c r="W16" s="242"/>
      <c r="X16" s="30">
        <f t="shared" si="19"/>
        <v>407.77</v>
      </c>
      <c r="Y16" s="30">
        <f t="shared" si="20"/>
        <v>407.77</v>
      </c>
      <c r="Z16" s="249">
        <f t="shared" si="21"/>
        <v>0</v>
      </c>
      <c r="AA16" s="31">
        <v>3.53</v>
      </c>
      <c r="AB16" s="32">
        <f t="shared" si="0"/>
        <v>1439.43</v>
      </c>
      <c r="AC16" s="32">
        <f t="shared" si="1"/>
        <v>1439.4280999999999</v>
      </c>
      <c r="AD16" s="32">
        <f t="shared" si="2"/>
        <v>0</v>
      </c>
      <c r="AE16" s="32">
        <f t="shared" si="3"/>
        <v>0</v>
      </c>
      <c r="AF16" s="32">
        <f t="shared" si="4"/>
        <v>0</v>
      </c>
      <c r="AG16" s="32">
        <f t="shared" si="5"/>
        <v>0</v>
      </c>
      <c r="AH16" s="32">
        <f t="shared" si="6"/>
        <v>0</v>
      </c>
      <c r="AI16" s="32">
        <f t="shared" si="7"/>
        <v>0</v>
      </c>
      <c r="AJ16" s="32">
        <f t="shared" si="8"/>
        <v>0</v>
      </c>
      <c r="AK16" s="32">
        <f t="shared" si="9"/>
        <v>0</v>
      </c>
      <c r="AL16" s="32">
        <f t="shared" si="10"/>
        <v>0</v>
      </c>
      <c r="AM16" s="33">
        <f t="shared" si="11"/>
        <v>0</v>
      </c>
      <c r="AN16" s="33">
        <f t="shared" si="12"/>
        <v>0</v>
      </c>
      <c r="AO16" s="33">
        <f t="shared" si="13"/>
        <v>0</v>
      </c>
      <c r="AP16" s="33">
        <f t="shared" si="14"/>
        <v>0</v>
      </c>
      <c r="AQ16" s="32">
        <f>U16*AA16</f>
        <v>1439.4280999999999</v>
      </c>
      <c r="AR16" s="262">
        <f t="shared" si="22"/>
        <v>0</v>
      </c>
      <c r="AS16" s="199"/>
      <c r="AT16" s="106">
        <f t="shared" si="23"/>
        <v>1439.4280999999999</v>
      </c>
      <c r="AU16" s="83">
        <f t="shared" si="15"/>
        <v>1.900000000205182E-3</v>
      </c>
      <c r="AV16" s="214">
        <f t="shared" si="16"/>
        <v>99.999999999999986</v>
      </c>
      <c r="AW16" s="35"/>
      <c r="AX16" s="35"/>
      <c r="AY16" s="35"/>
      <c r="AZ16" s="35"/>
      <c r="BA16" s="35"/>
      <c r="BB16" s="35"/>
    </row>
    <row r="17" spans="1:54" x14ac:dyDescent="0.25">
      <c r="A17" s="24" t="s">
        <v>65</v>
      </c>
      <c r="B17" s="25" t="s">
        <v>66</v>
      </c>
      <c r="C17" s="26" t="s">
        <v>67</v>
      </c>
      <c r="D17" s="27" t="s">
        <v>58</v>
      </c>
      <c r="E17" s="28">
        <v>91.17</v>
      </c>
      <c r="F17" s="28">
        <v>19.3</v>
      </c>
      <c r="G17" s="28">
        <v>71.87</v>
      </c>
      <c r="H17" s="28">
        <v>0</v>
      </c>
      <c r="I17" s="28"/>
      <c r="J17" s="28"/>
      <c r="K17" s="28"/>
      <c r="L17" s="28"/>
      <c r="M17" s="28"/>
      <c r="N17" s="28"/>
      <c r="O17" s="28"/>
      <c r="P17" s="29">
        <f>'[15]Mem. de cálc.'!H74</f>
        <v>0</v>
      </c>
      <c r="Q17" s="29"/>
      <c r="R17" s="29"/>
      <c r="S17" s="242"/>
      <c r="T17" s="220"/>
      <c r="U17" s="30">
        <f t="shared" si="17"/>
        <v>91.17</v>
      </c>
      <c r="V17" s="30">
        <f t="shared" si="18"/>
        <v>91.17</v>
      </c>
      <c r="W17" s="242"/>
      <c r="X17" s="30">
        <f t="shared" si="19"/>
        <v>91.17</v>
      </c>
      <c r="Y17" s="30">
        <f t="shared" si="20"/>
        <v>91.17</v>
      </c>
      <c r="Z17" s="249">
        <f t="shared" si="21"/>
        <v>0</v>
      </c>
      <c r="AA17" s="31">
        <v>16.28</v>
      </c>
      <c r="AB17" s="32">
        <f t="shared" si="0"/>
        <v>1484.25</v>
      </c>
      <c r="AC17" s="32">
        <f t="shared" si="1"/>
        <v>314.20400000000001</v>
      </c>
      <c r="AD17" s="32">
        <f t="shared" si="2"/>
        <v>1170.0436000000002</v>
      </c>
      <c r="AE17" s="32">
        <f t="shared" si="3"/>
        <v>0</v>
      </c>
      <c r="AF17" s="32">
        <f t="shared" si="4"/>
        <v>0</v>
      </c>
      <c r="AG17" s="32">
        <f t="shared" si="5"/>
        <v>0</v>
      </c>
      <c r="AH17" s="32">
        <f t="shared" si="6"/>
        <v>0</v>
      </c>
      <c r="AI17" s="32">
        <f t="shared" si="7"/>
        <v>0</v>
      </c>
      <c r="AJ17" s="32">
        <f t="shared" si="8"/>
        <v>0</v>
      </c>
      <c r="AK17" s="32">
        <f t="shared" si="9"/>
        <v>0</v>
      </c>
      <c r="AL17" s="32">
        <f t="shared" si="10"/>
        <v>0</v>
      </c>
      <c r="AM17" s="33">
        <f t="shared" si="11"/>
        <v>0</v>
      </c>
      <c r="AN17" s="33">
        <f t="shared" si="12"/>
        <v>0</v>
      </c>
      <c r="AO17" s="33">
        <f t="shared" si="13"/>
        <v>0</v>
      </c>
      <c r="AP17" s="33">
        <f t="shared" si="14"/>
        <v>0</v>
      </c>
      <c r="AQ17" s="32">
        <f>U17*AA17</f>
        <v>1484.2476000000001</v>
      </c>
      <c r="AR17" s="262">
        <f t="shared" si="22"/>
        <v>0</v>
      </c>
      <c r="AS17" s="199"/>
      <c r="AT17" s="106">
        <f t="shared" si="23"/>
        <v>1484.2476000000001</v>
      </c>
      <c r="AU17" s="83">
        <f t="shared" si="15"/>
        <v>2.3999999998522981E-3</v>
      </c>
      <c r="AV17" s="214">
        <f t="shared" si="16"/>
        <v>100</v>
      </c>
      <c r="AW17" s="35"/>
      <c r="AX17" s="35"/>
      <c r="AY17" s="35"/>
      <c r="AZ17" s="35"/>
      <c r="BA17" s="35"/>
      <c r="BB17" s="35"/>
    </row>
    <row r="18" spans="1:54" x14ac:dyDescent="0.25">
      <c r="A18" s="11"/>
      <c r="B18" s="36"/>
      <c r="C18" s="13" t="s">
        <v>68</v>
      </c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37"/>
      <c r="Q18" s="37"/>
      <c r="R18" s="37"/>
      <c r="S18" s="242"/>
      <c r="T18" s="221"/>
      <c r="U18" s="39"/>
      <c r="V18" s="39"/>
      <c r="W18" s="39"/>
      <c r="X18" s="39"/>
      <c r="Y18" s="39"/>
      <c r="Z18" s="250"/>
      <c r="AA18" s="39"/>
      <c r="AB18" s="40">
        <f t="shared" ref="AB18" si="24">SUM(AB12:AB17)</f>
        <v>4202.42</v>
      </c>
      <c r="AC18" s="41">
        <f>SUM(AC12:AC17)</f>
        <v>2614.2181</v>
      </c>
      <c r="AD18" s="41">
        <f t="shared" ref="AD18:AQ18" si="25">SUM(AD12:AD17)</f>
        <v>1589.0886</v>
      </c>
      <c r="AE18" s="41">
        <f t="shared" si="25"/>
        <v>0</v>
      </c>
      <c r="AF18" s="41">
        <f t="shared" si="25"/>
        <v>0</v>
      </c>
      <c r="AG18" s="41">
        <f t="shared" si="25"/>
        <v>0</v>
      </c>
      <c r="AH18" s="41">
        <f t="shared" si="25"/>
        <v>0</v>
      </c>
      <c r="AI18" s="41">
        <f t="shared" si="25"/>
        <v>0</v>
      </c>
      <c r="AJ18" s="41">
        <f t="shared" si="25"/>
        <v>0</v>
      </c>
      <c r="AK18" s="41">
        <f t="shared" si="25"/>
        <v>0</v>
      </c>
      <c r="AL18" s="41">
        <f t="shared" si="25"/>
        <v>0</v>
      </c>
      <c r="AM18" s="41">
        <f t="shared" si="25"/>
        <v>0</v>
      </c>
      <c r="AN18" s="41">
        <f t="shared" si="25"/>
        <v>0</v>
      </c>
      <c r="AO18" s="41">
        <f t="shared" si="25"/>
        <v>0</v>
      </c>
      <c r="AP18" s="40">
        <f t="shared" si="25"/>
        <v>0</v>
      </c>
      <c r="AQ18" s="41">
        <f t="shared" si="25"/>
        <v>4202.4146999999994</v>
      </c>
      <c r="AR18" s="262">
        <f t="shared" si="22"/>
        <v>0</v>
      </c>
      <c r="AS18" s="200"/>
      <c r="AT18" s="202">
        <f>SUBTOTAL(9,AT12:AT17)</f>
        <v>4202.4146999999994</v>
      </c>
      <c r="AU18" s="270">
        <f t="shared" si="15"/>
        <v>5.3000000007159542E-3</v>
      </c>
      <c r="AV18" s="214"/>
      <c r="AW18" s="110">
        <f>AT18+AU18</f>
        <v>4202.42</v>
      </c>
      <c r="AX18" s="110">
        <f>AB18</f>
        <v>4202.42</v>
      </c>
      <c r="AY18" s="23"/>
      <c r="AZ18" s="23"/>
      <c r="BA18" s="23"/>
      <c r="BB18" s="23"/>
    </row>
    <row r="19" spans="1:54" x14ac:dyDescent="0.25">
      <c r="A19" s="42"/>
      <c r="B19" s="42"/>
      <c r="C19" s="43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  <c r="Q19" s="46"/>
      <c r="R19" s="46"/>
      <c r="S19" s="242"/>
      <c r="T19" s="220"/>
      <c r="U19" s="30"/>
      <c r="V19" s="30"/>
      <c r="W19" s="242"/>
      <c r="X19" s="30"/>
      <c r="Y19" s="30"/>
      <c r="Z19" s="250"/>
      <c r="AA19" s="47"/>
      <c r="AB19" s="48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49"/>
      <c r="AN19" s="49"/>
      <c r="AO19" s="49"/>
      <c r="AP19" s="33"/>
      <c r="AQ19" s="32"/>
      <c r="AR19" s="262"/>
      <c r="AS19" s="199"/>
      <c r="AT19" s="271"/>
      <c r="AU19" s="83"/>
      <c r="AV19" s="214"/>
      <c r="AW19" s="35"/>
      <c r="AX19" s="35"/>
      <c r="AY19" s="35"/>
      <c r="AZ19" s="35"/>
      <c r="BA19" s="35"/>
      <c r="BB19" s="35"/>
    </row>
    <row r="20" spans="1:54" x14ac:dyDescent="0.25">
      <c r="A20" s="11"/>
      <c r="B20" s="11" t="s">
        <v>69</v>
      </c>
      <c r="C20" s="12" t="s">
        <v>70</v>
      </c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37"/>
      <c r="Q20" s="37"/>
      <c r="R20" s="37"/>
      <c r="S20" s="242"/>
      <c r="T20" s="222"/>
      <c r="U20" s="39"/>
      <c r="V20" s="39"/>
      <c r="W20" s="39"/>
      <c r="X20" s="39"/>
      <c r="Y20" s="39"/>
      <c r="Z20" s="250"/>
      <c r="AA20" s="39"/>
      <c r="AB20" s="50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51"/>
      <c r="AN20" s="51"/>
      <c r="AO20" s="51"/>
      <c r="AP20" s="40"/>
      <c r="AQ20" s="41"/>
      <c r="AR20" s="262"/>
      <c r="AS20" s="41"/>
      <c r="AT20" s="41"/>
      <c r="AU20" s="270"/>
      <c r="AV20" s="214"/>
      <c r="AW20" s="23"/>
      <c r="AX20" s="23"/>
      <c r="AY20" s="23"/>
      <c r="AZ20" s="23"/>
      <c r="BA20" s="23"/>
      <c r="BB20" s="23"/>
    </row>
    <row r="21" spans="1:54" x14ac:dyDescent="0.25">
      <c r="A21" s="24" t="s">
        <v>71</v>
      </c>
      <c r="B21" s="52" t="s">
        <v>72</v>
      </c>
      <c r="C21" s="26" t="s">
        <v>73</v>
      </c>
      <c r="D21" s="27" t="s">
        <v>58</v>
      </c>
      <c r="E21" s="28">
        <v>8</v>
      </c>
      <c r="F21" s="28">
        <v>8</v>
      </c>
      <c r="G21" s="28">
        <v>0</v>
      </c>
      <c r="H21" s="28">
        <v>0</v>
      </c>
      <c r="I21" s="28"/>
      <c r="J21" s="28"/>
      <c r="K21" s="28"/>
      <c r="L21" s="28"/>
      <c r="M21" s="28"/>
      <c r="N21" s="28"/>
      <c r="O21" s="28"/>
      <c r="P21" s="29">
        <f>'[15]Mem. de cálc.'!H83</f>
        <v>0</v>
      </c>
      <c r="Q21" s="29"/>
      <c r="R21" s="29"/>
      <c r="S21" s="242"/>
      <c r="T21" s="220"/>
      <c r="U21" s="30">
        <f t="shared" si="17"/>
        <v>8</v>
      </c>
      <c r="V21" s="30">
        <f t="shared" si="18"/>
        <v>8</v>
      </c>
      <c r="W21" s="242"/>
      <c r="X21" s="30">
        <f t="shared" ref="X21:X47" si="26">W21+U21</f>
        <v>8</v>
      </c>
      <c r="Y21" s="30">
        <f t="shared" si="20"/>
        <v>8</v>
      </c>
      <c r="Z21" s="249">
        <f>E21-V21</f>
        <v>0</v>
      </c>
      <c r="AA21" s="31">
        <v>197.23</v>
      </c>
      <c r="AB21" s="32">
        <f t="shared" ref="AB21:AB29" si="27">TRUNC(ROUND(E21*AA21,2),2)</f>
        <v>1577.84</v>
      </c>
      <c r="AC21" s="32">
        <f t="shared" ref="AC21:AC29" si="28">F21*AA21</f>
        <v>1577.84</v>
      </c>
      <c r="AD21" s="32">
        <f t="shared" ref="AD21:AD29" si="29">G21*AA21</f>
        <v>0</v>
      </c>
      <c r="AE21" s="32">
        <f t="shared" ref="AE21:AE29" si="30">H21*AA21</f>
        <v>0</v>
      </c>
      <c r="AF21" s="32">
        <f t="shared" ref="AF21:AF29" si="31">I21*AA21</f>
        <v>0</v>
      </c>
      <c r="AG21" s="32">
        <f t="shared" ref="AG21:AG29" si="32">J21*AA21</f>
        <v>0</v>
      </c>
      <c r="AH21" s="32">
        <f t="shared" ref="AH21:AH29" si="33">K21*AA21</f>
        <v>0</v>
      </c>
      <c r="AI21" s="32">
        <f t="shared" ref="AI21:AI29" si="34">L21*AA21</f>
        <v>0</v>
      </c>
      <c r="AJ21" s="32">
        <f t="shared" ref="AJ21:AJ29" si="35">M21*AA21</f>
        <v>0</v>
      </c>
      <c r="AK21" s="32">
        <f t="shared" ref="AK21:AK29" si="36">N21*AA21</f>
        <v>0</v>
      </c>
      <c r="AL21" s="32">
        <f t="shared" ref="AL21:AL29" si="37">O21*AA21</f>
        <v>0</v>
      </c>
      <c r="AM21" s="33">
        <f t="shared" ref="AM21:AM29" si="38">TRUNC(ROUND(P21*AA21,2),2)</f>
        <v>0</v>
      </c>
      <c r="AN21" s="33">
        <f t="shared" ref="AN21:AN29" si="39">Q21*AA21</f>
        <v>0</v>
      </c>
      <c r="AO21" s="33">
        <f t="shared" ref="AO21:AO29" si="40">R21*AA21</f>
        <v>0</v>
      </c>
      <c r="AP21" s="33">
        <f t="shared" ref="AP21:AP29" si="41">T21*AA21</f>
        <v>0</v>
      </c>
      <c r="AQ21" s="82">
        <f>AB21</f>
        <v>1577.84</v>
      </c>
      <c r="AR21" s="262">
        <f t="shared" si="22"/>
        <v>0</v>
      </c>
      <c r="AS21" s="201"/>
      <c r="AT21" s="106">
        <f t="shared" ref="AT21:AT28" si="42">AQ21+AP21</f>
        <v>1577.84</v>
      </c>
      <c r="AU21" s="83">
        <f t="shared" ref="AU21:AU29" si="43">AB21-AT21</f>
        <v>0</v>
      </c>
      <c r="AV21" s="214">
        <f t="shared" ref="AV21:AV29" si="44">(V21*100)/E21</f>
        <v>100</v>
      </c>
      <c r="AW21" s="35"/>
      <c r="AX21" s="35"/>
      <c r="AY21" s="35"/>
      <c r="AZ21" s="35"/>
      <c r="BA21" s="35"/>
      <c r="BB21" s="35"/>
    </row>
    <row r="22" spans="1:54" ht="28.5" x14ac:dyDescent="0.25">
      <c r="A22" s="24" t="s">
        <v>74</v>
      </c>
      <c r="B22" s="52" t="s">
        <v>75</v>
      </c>
      <c r="C22" s="26" t="s">
        <v>76</v>
      </c>
      <c r="D22" s="27" t="s">
        <v>58</v>
      </c>
      <c r="E22" s="28">
        <v>1238</v>
      </c>
      <c r="F22" s="28">
        <v>154.75</v>
      </c>
      <c r="G22" s="28">
        <v>154.75</v>
      </c>
      <c r="H22" s="28">
        <v>154.75</v>
      </c>
      <c r="I22" s="28">
        <v>154.75</v>
      </c>
      <c r="J22" s="28">
        <v>154.75</v>
      </c>
      <c r="K22" s="28">
        <v>154.75</v>
      </c>
      <c r="L22" s="28">
        <v>154.75</v>
      </c>
      <c r="M22" s="28">
        <v>154.75</v>
      </c>
      <c r="N22" s="28"/>
      <c r="O22" s="28"/>
      <c r="P22" s="29"/>
      <c r="Q22" s="29"/>
      <c r="R22" s="29"/>
      <c r="S22" s="242"/>
      <c r="T22" s="220"/>
      <c r="U22" s="30">
        <f t="shared" si="17"/>
        <v>1238</v>
      </c>
      <c r="V22" s="30">
        <f t="shared" si="18"/>
        <v>1238</v>
      </c>
      <c r="W22" s="242"/>
      <c r="X22" s="30">
        <f t="shared" si="26"/>
        <v>1238</v>
      </c>
      <c r="Y22" s="30">
        <f t="shared" si="20"/>
        <v>1238</v>
      </c>
      <c r="Z22" s="249">
        <f t="shared" ref="Z22:Z29" si="45">E22-V22</f>
        <v>0</v>
      </c>
      <c r="AA22" s="31">
        <v>11.6</v>
      </c>
      <c r="AB22" s="32">
        <f t="shared" si="27"/>
        <v>14360.8</v>
      </c>
      <c r="AC22" s="32">
        <f t="shared" si="28"/>
        <v>1795.1</v>
      </c>
      <c r="AD22" s="32">
        <f t="shared" si="29"/>
        <v>1795.1</v>
      </c>
      <c r="AE22" s="32">
        <f t="shared" si="30"/>
        <v>1795.1</v>
      </c>
      <c r="AF22" s="32">
        <f t="shared" si="31"/>
        <v>1795.1</v>
      </c>
      <c r="AG22" s="32">
        <f t="shared" si="32"/>
        <v>1795.1</v>
      </c>
      <c r="AH22" s="32">
        <f t="shared" si="33"/>
        <v>1795.1</v>
      </c>
      <c r="AI22" s="32">
        <f t="shared" si="34"/>
        <v>1795.1</v>
      </c>
      <c r="AJ22" s="32">
        <f t="shared" si="35"/>
        <v>1795.1</v>
      </c>
      <c r="AK22" s="32">
        <f t="shared" si="36"/>
        <v>0</v>
      </c>
      <c r="AL22" s="32">
        <f t="shared" si="37"/>
        <v>0</v>
      </c>
      <c r="AM22" s="33">
        <f t="shared" si="38"/>
        <v>0</v>
      </c>
      <c r="AN22" s="33">
        <f t="shared" si="39"/>
        <v>0</v>
      </c>
      <c r="AO22" s="33">
        <f t="shared" si="40"/>
        <v>0</v>
      </c>
      <c r="AP22" s="33">
        <f t="shared" si="41"/>
        <v>0</v>
      </c>
      <c r="AQ22" s="32">
        <f t="shared" ref="AQ22:AQ29" si="46">U22*AA22</f>
        <v>14360.8</v>
      </c>
      <c r="AR22" s="262">
        <f t="shared" si="22"/>
        <v>0</v>
      </c>
      <c r="AS22" s="199"/>
      <c r="AT22" s="106">
        <f>AQ22+AP22</f>
        <v>14360.8</v>
      </c>
      <c r="AU22" s="83">
        <f t="shared" si="43"/>
        <v>0</v>
      </c>
      <c r="AV22" s="214">
        <f t="shared" si="44"/>
        <v>100</v>
      </c>
      <c r="AW22" s="35"/>
      <c r="AX22" s="35"/>
      <c r="AY22" s="35"/>
      <c r="AZ22" s="35"/>
      <c r="BA22" s="35"/>
      <c r="BB22" s="35"/>
    </row>
    <row r="23" spans="1:54" ht="28.5" x14ac:dyDescent="0.25">
      <c r="A23" s="24" t="s">
        <v>77</v>
      </c>
      <c r="B23" s="52" t="s">
        <v>78</v>
      </c>
      <c r="C23" s="26" t="s">
        <v>79</v>
      </c>
      <c r="D23" s="27" t="s">
        <v>80</v>
      </c>
      <c r="E23" s="28">
        <v>96.2</v>
      </c>
      <c r="F23" s="28">
        <v>96.2</v>
      </c>
      <c r="G23" s="28">
        <v>0</v>
      </c>
      <c r="H23" s="28">
        <v>0</v>
      </c>
      <c r="I23" s="28"/>
      <c r="J23" s="28"/>
      <c r="K23" s="28"/>
      <c r="L23" s="28"/>
      <c r="M23" s="28"/>
      <c r="N23" s="28"/>
      <c r="O23" s="28"/>
      <c r="P23" s="29">
        <f>'[15]Mem. de cálc.'!H124</f>
        <v>0</v>
      </c>
      <c r="Q23" s="29"/>
      <c r="R23" s="29"/>
      <c r="S23" s="242"/>
      <c r="T23" s="220"/>
      <c r="U23" s="30">
        <f t="shared" si="17"/>
        <v>96.2</v>
      </c>
      <c r="V23" s="30">
        <f t="shared" si="18"/>
        <v>96.2</v>
      </c>
      <c r="W23" s="242"/>
      <c r="X23" s="30">
        <f t="shared" si="26"/>
        <v>96.2</v>
      </c>
      <c r="Y23" s="30">
        <f t="shared" si="20"/>
        <v>96.2</v>
      </c>
      <c r="Z23" s="249">
        <f t="shared" si="45"/>
        <v>0</v>
      </c>
      <c r="AA23" s="31">
        <v>174.82</v>
      </c>
      <c r="AB23" s="32">
        <f t="shared" si="27"/>
        <v>16817.68</v>
      </c>
      <c r="AC23" s="32">
        <f t="shared" si="28"/>
        <v>16817.684000000001</v>
      </c>
      <c r="AD23" s="32">
        <f t="shared" si="29"/>
        <v>0</v>
      </c>
      <c r="AE23" s="32">
        <f t="shared" si="30"/>
        <v>0</v>
      </c>
      <c r="AF23" s="32">
        <f t="shared" si="31"/>
        <v>0</v>
      </c>
      <c r="AG23" s="32">
        <f t="shared" si="32"/>
        <v>0</v>
      </c>
      <c r="AH23" s="32">
        <f t="shared" si="33"/>
        <v>0</v>
      </c>
      <c r="AI23" s="32">
        <f t="shared" si="34"/>
        <v>0</v>
      </c>
      <c r="AJ23" s="32">
        <f t="shared" si="35"/>
        <v>0</v>
      </c>
      <c r="AK23" s="32">
        <f t="shared" si="36"/>
        <v>0</v>
      </c>
      <c r="AL23" s="32">
        <f t="shared" si="37"/>
        <v>0</v>
      </c>
      <c r="AM23" s="33">
        <f t="shared" si="38"/>
        <v>0</v>
      </c>
      <c r="AN23" s="33">
        <f t="shared" si="39"/>
        <v>0</v>
      </c>
      <c r="AO23" s="33">
        <f t="shared" si="40"/>
        <v>0</v>
      </c>
      <c r="AP23" s="33">
        <f t="shared" si="41"/>
        <v>0</v>
      </c>
      <c r="AQ23" s="32">
        <f t="shared" si="46"/>
        <v>16817.684000000001</v>
      </c>
      <c r="AR23" s="262">
        <f t="shared" si="22"/>
        <v>0</v>
      </c>
      <c r="AS23" s="199"/>
      <c r="AT23" s="106">
        <f t="shared" si="42"/>
        <v>16817.684000000001</v>
      </c>
      <c r="AU23" s="83">
        <f t="shared" si="43"/>
        <v>-4.0000000008149073E-3</v>
      </c>
      <c r="AV23" s="214">
        <f t="shared" si="44"/>
        <v>100</v>
      </c>
      <c r="AW23" s="35"/>
      <c r="AX23" s="35"/>
      <c r="AY23" s="35"/>
      <c r="AZ23" s="35"/>
      <c r="BA23" s="35"/>
      <c r="BB23" s="35"/>
    </row>
    <row r="24" spans="1:54" ht="28.5" x14ac:dyDescent="0.25">
      <c r="A24" s="24" t="s">
        <v>81</v>
      </c>
      <c r="B24" s="52" t="s">
        <v>82</v>
      </c>
      <c r="C24" s="26" t="s">
        <v>83</v>
      </c>
      <c r="D24" s="27" t="s">
        <v>58</v>
      </c>
      <c r="E24" s="28">
        <v>10.9</v>
      </c>
      <c r="F24" s="28">
        <v>10.9</v>
      </c>
      <c r="G24" s="28">
        <v>0</v>
      </c>
      <c r="H24" s="28">
        <v>0</v>
      </c>
      <c r="I24" s="28"/>
      <c r="J24" s="28"/>
      <c r="K24" s="28"/>
      <c r="L24" s="28"/>
      <c r="M24" s="28"/>
      <c r="N24" s="28"/>
      <c r="O24" s="28"/>
      <c r="P24" s="29">
        <f>'[15]Mem. de cálc.'!H133</f>
        <v>0</v>
      </c>
      <c r="Q24" s="29"/>
      <c r="R24" s="29"/>
      <c r="S24" s="242"/>
      <c r="T24" s="220"/>
      <c r="U24" s="30">
        <f t="shared" si="17"/>
        <v>10.9</v>
      </c>
      <c r="V24" s="30">
        <f t="shared" si="18"/>
        <v>10.9</v>
      </c>
      <c r="W24" s="242"/>
      <c r="X24" s="30">
        <f t="shared" si="26"/>
        <v>10.9</v>
      </c>
      <c r="Y24" s="30">
        <f t="shared" si="20"/>
        <v>10.9</v>
      </c>
      <c r="Z24" s="249">
        <f t="shared" si="45"/>
        <v>0</v>
      </c>
      <c r="AA24" s="31">
        <v>420.22</v>
      </c>
      <c r="AB24" s="32">
        <f t="shared" si="27"/>
        <v>4580.3999999999996</v>
      </c>
      <c r="AC24" s="32">
        <f t="shared" si="28"/>
        <v>4580.3980000000001</v>
      </c>
      <c r="AD24" s="32">
        <f t="shared" si="29"/>
        <v>0</v>
      </c>
      <c r="AE24" s="32">
        <f t="shared" si="30"/>
        <v>0</v>
      </c>
      <c r="AF24" s="32">
        <f t="shared" si="31"/>
        <v>0</v>
      </c>
      <c r="AG24" s="32">
        <f t="shared" si="32"/>
        <v>0</v>
      </c>
      <c r="AH24" s="32">
        <f t="shared" si="33"/>
        <v>0</v>
      </c>
      <c r="AI24" s="32">
        <f t="shared" si="34"/>
        <v>0</v>
      </c>
      <c r="AJ24" s="32">
        <f t="shared" si="35"/>
        <v>0</v>
      </c>
      <c r="AK24" s="32">
        <f t="shared" si="36"/>
        <v>0</v>
      </c>
      <c r="AL24" s="32">
        <f t="shared" si="37"/>
        <v>0</v>
      </c>
      <c r="AM24" s="33">
        <f t="shared" si="38"/>
        <v>0</v>
      </c>
      <c r="AN24" s="33">
        <f t="shared" si="39"/>
        <v>0</v>
      </c>
      <c r="AO24" s="33">
        <f t="shared" si="40"/>
        <v>0</v>
      </c>
      <c r="AP24" s="33">
        <f t="shared" si="41"/>
        <v>0</v>
      </c>
      <c r="AQ24" s="32">
        <f t="shared" si="46"/>
        <v>4580.3980000000001</v>
      </c>
      <c r="AR24" s="262">
        <f t="shared" si="22"/>
        <v>0</v>
      </c>
      <c r="AS24" s="199"/>
      <c r="AT24" s="106">
        <f t="shared" si="42"/>
        <v>4580.3980000000001</v>
      </c>
      <c r="AU24" s="83">
        <f t="shared" si="43"/>
        <v>1.9999999994979589E-3</v>
      </c>
      <c r="AV24" s="214">
        <f t="shared" si="44"/>
        <v>100</v>
      </c>
      <c r="AW24" s="35"/>
      <c r="AX24" s="35"/>
      <c r="AY24" s="35"/>
      <c r="AZ24" s="35"/>
      <c r="BA24" s="35"/>
      <c r="BB24" s="35"/>
    </row>
    <row r="25" spans="1:54" ht="28.5" x14ac:dyDescent="0.25">
      <c r="A25" s="24" t="s">
        <v>84</v>
      </c>
      <c r="B25" s="52" t="s">
        <v>85</v>
      </c>
      <c r="C25" s="26" t="s">
        <v>86</v>
      </c>
      <c r="D25" s="27" t="s">
        <v>58</v>
      </c>
      <c r="E25" s="28">
        <v>10.9</v>
      </c>
      <c r="F25" s="28">
        <v>10.9</v>
      </c>
      <c r="G25" s="28">
        <v>0</v>
      </c>
      <c r="H25" s="28">
        <v>0</v>
      </c>
      <c r="I25" s="28"/>
      <c r="J25" s="28"/>
      <c r="K25" s="28"/>
      <c r="L25" s="28"/>
      <c r="M25" s="28"/>
      <c r="N25" s="28"/>
      <c r="O25" s="28"/>
      <c r="P25" s="29">
        <f>'[15]Mem. de cálc.'!H142</f>
        <v>0</v>
      </c>
      <c r="Q25" s="29"/>
      <c r="R25" s="29"/>
      <c r="S25" s="242"/>
      <c r="T25" s="220"/>
      <c r="U25" s="30">
        <f t="shared" si="17"/>
        <v>10.9</v>
      </c>
      <c r="V25" s="30">
        <f t="shared" si="18"/>
        <v>10.9</v>
      </c>
      <c r="W25" s="242"/>
      <c r="X25" s="30">
        <f t="shared" si="26"/>
        <v>10.9</v>
      </c>
      <c r="Y25" s="30">
        <f t="shared" si="20"/>
        <v>10.9</v>
      </c>
      <c r="Z25" s="249">
        <f t="shared" si="45"/>
        <v>0</v>
      </c>
      <c r="AA25" s="31">
        <v>364.32</v>
      </c>
      <c r="AB25" s="32">
        <f t="shared" si="27"/>
        <v>3971.09</v>
      </c>
      <c r="AC25" s="32">
        <f t="shared" si="28"/>
        <v>3971.0880000000002</v>
      </c>
      <c r="AD25" s="32">
        <f t="shared" si="29"/>
        <v>0</v>
      </c>
      <c r="AE25" s="32">
        <f t="shared" si="30"/>
        <v>0</v>
      </c>
      <c r="AF25" s="32">
        <f t="shared" si="31"/>
        <v>0</v>
      </c>
      <c r="AG25" s="32">
        <f t="shared" si="32"/>
        <v>0</v>
      </c>
      <c r="AH25" s="32">
        <f t="shared" si="33"/>
        <v>0</v>
      </c>
      <c r="AI25" s="32">
        <f t="shared" si="34"/>
        <v>0</v>
      </c>
      <c r="AJ25" s="32">
        <f t="shared" si="35"/>
        <v>0</v>
      </c>
      <c r="AK25" s="32">
        <f t="shared" si="36"/>
        <v>0</v>
      </c>
      <c r="AL25" s="32">
        <f t="shared" si="37"/>
        <v>0</v>
      </c>
      <c r="AM25" s="33">
        <f t="shared" si="38"/>
        <v>0</v>
      </c>
      <c r="AN25" s="33">
        <f t="shared" si="39"/>
        <v>0</v>
      </c>
      <c r="AO25" s="33">
        <f t="shared" si="40"/>
        <v>0</v>
      </c>
      <c r="AP25" s="33">
        <f t="shared" si="41"/>
        <v>0</v>
      </c>
      <c r="AQ25" s="32">
        <f t="shared" si="46"/>
        <v>3971.0880000000002</v>
      </c>
      <c r="AR25" s="262">
        <f t="shared" si="22"/>
        <v>0</v>
      </c>
      <c r="AS25" s="199"/>
      <c r="AT25" s="106">
        <f t="shared" si="42"/>
        <v>3971.0880000000002</v>
      </c>
      <c r="AU25" s="83">
        <f t="shared" si="43"/>
        <v>1.9999999999527063E-3</v>
      </c>
      <c r="AV25" s="214">
        <f t="shared" si="44"/>
        <v>100</v>
      </c>
      <c r="AW25" s="35"/>
      <c r="AX25" s="35"/>
      <c r="AY25" s="35"/>
      <c r="AZ25" s="35"/>
      <c r="BA25" s="35"/>
      <c r="BB25" s="35"/>
    </row>
    <row r="26" spans="1:54" ht="28.5" x14ac:dyDescent="0.25">
      <c r="A26" s="24" t="s">
        <v>87</v>
      </c>
      <c r="B26" s="52" t="s">
        <v>88</v>
      </c>
      <c r="C26" s="26" t="s">
        <v>89</v>
      </c>
      <c r="D26" s="27" t="s">
        <v>58</v>
      </c>
      <c r="E26" s="28">
        <v>18.149999999999999</v>
      </c>
      <c r="F26" s="28">
        <v>18.149999999999999</v>
      </c>
      <c r="G26" s="28">
        <v>0</v>
      </c>
      <c r="H26" s="28">
        <v>0</v>
      </c>
      <c r="I26" s="28"/>
      <c r="J26" s="28"/>
      <c r="K26" s="28"/>
      <c r="L26" s="28"/>
      <c r="M26" s="28"/>
      <c r="N26" s="28"/>
      <c r="O26" s="28"/>
      <c r="P26" s="29">
        <f>'[15]Mem. de cálc.'!H151</f>
        <v>0</v>
      </c>
      <c r="Q26" s="29"/>
      <c r="R26" s="29"/>
      <c r="S26" s="242"/>
      <c r="T26" s="220"/>
      <c r="U26" s="30">
        <f t="shared" si="17"/>
        <v>18.149999999999999</v>
      </c>
      <c r="V26" s="30">
        <f t="shared" si="18"/>
        <v>18.149999999999999</v>
      </c>
      <c r="W26" s="242"/>
      <c r="X26" s="30">
        <f t="shared" si="26"/>
        <v>18.149999999999999</v>
      </c>
      <c r="Y26" s="30">
        <f t="shared" si="20"/>
        <v>18.149999999999999</v>
      </c>
      <c r="Z26" s="249">
        <f t="shared" si="45"/>
        <v>0</v>
      </c>
      <c r="AA26" s="31">
        <v>334.5</v>
      </c>
      <c r="AB26" s="32">
        <f t="shared" si="27"/>
        <v>6071.18</v>
      </c>
      <c r="AC26" s="32">
        <f t="shared" si="28"/>
        <v>6071.1749999999993</v>
      </c>
      <c r="AD26" s="32">
        <f t="shared" si="29"/>
        <v>0</v>
      </c>
      <c r="AE26" s="32">
        <f t="shared" si="30"/>
        <v>0</v>
      </c>
      <c r="AF26" s="32">
        <f t="shared" si="31"/>
        <v>0</v>
      </c>
      <c r="AG26" s="32">
        <f t="shared" si="32"/>
        <v>0</v>
      </c>
      <c r="AH26" s="32">
        <f t="shared" si="33"/>
        <v>0</v>
      </c>
      <c r="AI26" s="32">
        <f t="shared" si="34"/>
        <v>0</v>
      </c>
      <c r="AJ26" s="32">
        <f t="shared" si="35"/>
        <v>0</v>
      </c>
      <c r="AK26" s="32">
        <f t="shared" si="36"/>
        <v>0</v>
      </c>
      <c r="AL26" s="32">
        <f t="shared" si="37"/>
        <v>0</v>
      </c>
      <c r="AM26" s="33">
        <f t="shared" si="38"/>
        <v>0</v>
      </c>
      <c r="AN26" s="33">
        <f t="shared" si="39"/>
        <v>0</v>
      </c>
      <c r="AO26" s="33">
        <f t="shared" si="40"/>
        <v>0</v>
      </c>
      <c r="AP26" s="33">
        <f t="shared" si="41"/>
        <v>0</v>
      </c>
      <c r="AQ26" s="32">
        <f t="shared" si="46"/>
        <v>6071.1749999999993</v>
      </c>
      <c r="AR26" s="262">
        <f t="shared" si="22"/>
        <v>0</v>
      </c>
      <c r="AS26" s="199"/>
      <c r="AT26" s="106">
        <f t="shared" si="42"/>
        <v>6071.1749999999993</v>
      </c>
      <c r="AU26" s="83">
        <f t="shared" si="43"/>
        <v>5.0000000010186341E-3</v>
      </c>
      <c r="AV26" s="214">
        <f t="shared" si="44"/>
        <v>100</v>
      </c>
      <c r="AW26" s="35"/>
      <c r="AX26" s="35"/>
      <c r="AY26" s="35"/>
      <c r="AZ26" s="35"/>
      <c r="BA26" s="35"/>
      <c r="BB26" s="35"/>
    </row>
    <row r="27" spans="1:54" ht="28.5" x14ac:dyDescent="0.25">
      <c r="A27" s="24" t="s">
        <v>90</v>
      </c>
      <c r="B27" s="52" t="s">
        <v>91</v>
      </c>
      <c r="C27" s="26" t="s">
        <v>92</v>
      </c>
      <c r="D27" s="27" t="s">
        <v>93</v>
      </c>
      <c r="E27" s="28">
        <v>1</v>
      </c>
      <c r="F27" s="28"/>
      <c r="G27" s="28">
        <v>1</v>
      </c>
      <c r="H27" s="28">
        <v>0</v>
      </c>
      <c r="I27" s="28"/>
      <c r="J27" s="28"/>
      <c r="K27" s="28"/>
      <c r="L27" s="28"/>
      <c r="M27" s="28"/>
      <c r="N27" s="28"/>
      <c r="O27" s="28"/>
      <c r="P27" s="29"/>
      <c r="Q27" s="29"/>
      <c r="R27" s="29"/>
      <c r="S27" s="242"/>
      <c r="T27" s="220"/>
      <c r="U27" s="30">
        <f t="shared" si="17"/>
        <v>1</v>
      </c>
      <c r="V27" s="30">
        <f t="shared" si="18"/>
        <v>1</v>
      </c>
      <c r="W27" s="242"/>
      <c r="X27" s="30">
        <f t="shared" si="26"/>
        <v>1</v>
      </c>
      <c r="Y27" s="30">
        <f t="shared" si="20"/>
        <v>1</v>
      </c>
      <c r="Z27" s="249">
        <f t="shared" si="45"/>
        <v>0</v>
      </c>
      <c r="AA27" s="31">
        <v>11523.93</v>
      </c>
      <c r="AB27" s="32">
        <f t="shared" si="27"/>
        <v>11523.93</v>
      </c>
      <c r="AC27" s="32">
        <f t="shared" si="28"/>
        <v>0</v>
      </c>
      <c r="AD27" s="32">
        <f t="shared" si="29"/>
        <v>11523.93</v>
      </c>
      <c r="AE27" s="32">
        <f t="shared" si="30"/>
        <v>0</v>
      </c>
      <c r="AF27" s="32">
        <f t="shared" si="31"/>
        <v>0</v>
      </c>
      <c r="AG27" s="32">
        <f t="shared" si="32"/>
        <v>0</v>
      </c>
      <c r="AH27" s="32">
        <f t="shared" si="33"/>
        <v>0</v>
      </c>
      <c r="AI27" s="32">
        <f t="shared" si="34"/>
        <v>0</v>
      </c>
      <c r="AJ27" s="32">
        <f t="shared" si="35"/>
        <v>0</v>
      </c>
      <c r="AK27" s="32">
        <f t="shared" si="36"/>
        <v>0</v>
      </c>
      <c r="AL27" s="32">
        <f t="shared" si="37"/>
        <v>0</v>
      </c>
      <c r="AM27" s="33">
        <f t="shared" si="38"/>
        <v>0</v>
      </c>
      <c r="AN27" s="33">
        <f t="shared" si="39"/>
        <v>0</v>
      </c>
      <c r="AO27" s="33">
        <f t="shared" si="40"/>
        <v>0</v>
      </c>
      <c r="AP27" s="33">
        <f t="shared" si="41"/>
        <v>0</v>
      </c>
      <c r="AQ27" s="32">
        <f t="shared" si="46"/>
        <v>11523.93</v>
      </c>
      <c r="AR27" s="262">
        <f t="shared" si="22"/>
        <v>0</v>
      </c>
      <c r="AS27" s="199"/>
      <c r="AT27" s="106">
        <f t="shared" si="42"/>
        <v>11523.93</v>
      </c>
      <c r="AU27" s="83">
        <f t="shared" si="43"/>
        <v>0</v>
      </c>
      <c r="AV27" s="214">
        <f t="shared" si="44"/>
        <v>100</v>
      </c>
      <c r="AW27" s="35"/>
      <c r="AX27" s="35"/>
      <c r="AY27" s="35"/>
      <c r="AZ27" s="35"/>
      <c r="BA27" s="35"/>
      <c r="BB27" s="35"/>
    </row>
    <row r="28" spans="1:54" ht="28.5" x14ac:dyDescent="0.25">
      <c r="A28" s="24" t="s">
        <v>94</v>
      </c>
      <c r="B28" s="52" t="s">
        <v>95</v>
      </c>
      <c r="C28" s="26" t="s">
        <v>96</v>
      </c>
      <c r="D28" s="27" t="s">
        <v>58</v>
      </c>
      <c r="E28" s="28">
        <v>12</v>
      </c>
      <c r="F28" s="28">
        <v>12</v>
      </c>
      <c r="G28" s="28">
        <v>0</v>
      </c>
      <c r="H28" s="28">
        <v>0</v>
      </c>
      <c r="I28" s="28"/>
      <c r="J28" s="28"/>
      <c r="K28" s="28"/>
      <c r="L28" s="28"/>
      <c r="M28" s="28"/>
      <c r="N28" s="28"/>
      <c r="O28" s="28"/>
      <c r="P28" s="29">
        <f>'[15]Mem. de cálc.'!H169</f>
        <v>0</v>
      </c>
      <c r="Q28" s="29"/>
      <c r="R28" s="29"/>
      <c r="S28" s="242"/>
      <c r="T28" s="220"/>
      <c r="U28" s="30">
        <f t="shared" si="17"/>
        <v>12</v>
      </c>
      <c r="V28" s="30">
        <f t="shared" si="18"/>
        <v>12</v>
      </c>
      <c r="W28" s="242"/>
      <c r="X28" s="30">
        <f t="shared" si="26"/>
        <v>12</v>
      </c>
      <c r="Y28" s="30">
        <f t="shared" si="20"/>
        <v>12</v>
      </c>
      <c r="Z28" s="249">
        <f t="shared" si="45"/>
        <v>0</v>
      </c>
      <c r="AA28" s="31">
        <v>111.5</v>
      </c>
      <c r="AB28" s="32">
        <f t="shared" si="27"/>
        <v>1338</v>
      </c>
      <c r="AC28" s="32">
        <f t="shared" si="28"/>
        <v>1338</v>
      </c>
      <c r="AD28" s="32">
        <f t="shared" si="29"/>
        <v>0</v>
      </c>
      <c r="AE28" s="32">
        <f t="shared" si="30"/>
        <v>0</v>
      </c>
      <c r="AF28" s="32">
        <f t="shared" si="31"/>
        <v>0</v>
      </c>
      <c r="AG28" s="32">
        <f t="shared" si="32"/>
        <v>0</v>
      </c>
      <c r="AH28" s="32">
        <f t="shared" si="33"/>
        <v>0</v>
      </c>
      <c r="AI28" s="32">
        <f t="shared" si="34"/>
        <v>0</v>
      </c>
      <c r="AJ28" s="32">
        <f t="shared" si="35"/>
        <v>0</v>
      </c>
      <c r="AK28" s="32">
        <f t="shared" si="36"/>
        <v>0</v>
      </c>
      <c r="AL28" s="32">
        <f t="shared" si="37"/>
        <v>0</v>
      </c>
      <c r="AM28" s="33">
        <f t="shared" si="38"/>
        <v>0</v>
      </c>
      <c r="AN28" s="33">
        <f t="shared" si="39"/>
        <v>0</v>
      </c>
      <c r="AO28" s="33">
        <f t="shared" si="40"/>
        <v>0</v>
      </c>
      <c r="AP28" s="33">
        <f t="shared" si="41"/>
        <v>0</v>
      </c>
      <c r="AQ28" s="32">
        <f t="shared" si="46"/>
        <v>1338</v>
      </c>
      <c r="AR28" s="262">
        <f t="shared" si="22"/>
        <v>0</v>
      </c>
      <c r="AS28" s="199"/>
      <c r="AT28" s="106">
        <f t="shared" si="42"/>
        <v>1338</v>
      </c>
      <c r="AU28" s="83">
        <f t="shared" si="43"/>
        <v>0</v>
      </c>
      <c r="AV28" s="214">
        <f t="shared" si="44"/>
        <v>100</v>
      </c>
      <c r="AW28" s="35"/>
      <c r="AX28" s="35"/>
      <c r="AY28" s="35"/>
      <c r="AZ28" s="35"/>
      <c r="BA28" s="35"/>
      <c r="BB28" s="35"/>
    </row>
    <row r="29" spans="1:54" ht="28.5" x14ac:dyDescent="0.25">
      <c r="A29" s="24" t="s">
        <v>97</v>
      </c>
      <c r="B29" s="52" t="s">
        <v>98</v>
      </c>
      <c r="C29" s="26" t="s">
        <v>99</v>
      </c>
      <c r="D29" s="27" t="s">
        <v>58</v>
      </c>
      <c r="E29" s="28">
        <v>6</v>
      </c>
      <c r="F29" s="28">
        <v>6</v>
      </c>
      <c r="G29" s="28">
        <v>0</v>
      </c>
      <c r="H29" s="28">
        <v>0</v>
      </c>
      <c r="I29" s="28"/>
      <c r="J29" s="28"/>
      <c r="K29" s="28"/>
      <c r="L29" s="28"/>
      <c r="M29" s="28"/>
      <c r="N29" s="28"/>
      <c r="O29" s="28"/>
      <c r="P29" s="29">
        <f>'[15]Mem. de cálc.'!H178</f>
        <v>0</v>
      </c>
      <c r="Q29" s="29"/>
      <c r="R29" s="29"/>
      <c r="S29" s="242"/>
      <c r="T29" s="220"/>
      <c r="U29" s="30">
        <f t="shared" si="17"/>
        <v>6</v>
      </c>
      <c r="V29" s="30">
        <f t="shared" si="18"/>
        <v>6</v>
      </c>
      <c r="W29" s="242"/>
      <c r="X29" s="30">
        <f t="shared" si="26"/>
        <v>6</v>
      </c>
      <c r="Y29" s="30">
        <f t="shared" si="20"/>
        <v>6</v>
      </c>
      <c r="Z29" s="249">
        <f t="shared" si="45"/>
        <v>0</v>
      </c>
      <c r="AA29" s="31">
        <v>154.63</v>
      </c>
      <c r="AB29" s="32">
        <f t="shared" si="27"/>
        <v>927.78</v>
      </c>
      <c r="AC29" s="32">
        <f t="shared" si="28"/>
        <v>927.78</v>
      </c>
      <c r="AD29" s="32">
        <f t="shared" si="29"/>
        <v>0</v>
      </c>
      <c r="AE29" s="32">
        <f t="shared" si="30"/>
        <v>0</v>
      </c>
      <c r="AF29" s="32">
        <f t="shared" si="31"/>
        <v>0</v>
      </c>
      <c r="AG29" s="32">
        <f t="shared" si="32"/>
        <v>0</v>
      </c>
      <c r="AH29" s="32">
        <f t="shared" si="33"/>
        <v>0</v>
      </c>
      <c r="AI29" s="32">
        <f t="shared" si="34"/>
        <v>0</v>
      </c>
      <c r="AJ29" s="32">
        <f t="shared" si="35"/>
        <v>0</v>
      </c>
      <c r="AK29" s="32">
        <f t="shared" si="36"/>
        <v>0</v>
      </c>
      <c r="AL29" s="32">
        <f t="shared" si="37"/>
        <v>0</v>
      </c>
      <c r="AM29" s="33">
        <f t="shared" si="38"/>
        <v>0</v>
      </c>
      <c r="AN29" s="33">
        <f t="shared" si="39"/>
        <v>0</v>
      </c>
      <c r="AO29" s="33">
        <f t="shared" si="40"/>
        <v>0</v>
      </c>
      <c r="AP29" s="33">
        <f t="shared" si="41"/>
        <v>0</v>
      </c>
      <c r="AQ29" s="32">
        <f t="shared" si="46"/>
        <v>927.78</v>
      </c>
      <c r="AR29" s="262">
        <f t="shared" si="22"/>
        <v>0</v>
      </c>
      <c r="AS29" s="199"/>
      <c r="AT29" s="106">
        <f>AQ29+AP29</f>
        <v>927.78</v>
      </c>
      <c r="AU29" s="83">
        <f t="shared" si="43"/>
        <v>0</v>
      </c>
      <c r="AV29" s="214">
        <f t="shared" si="44"/>
        <v>100</v>
      </c>
      <c r="AW29" s="35"/>
      <c r="AX29" s="35"/>
      <c r="AY29" s="35"/>
      <c r="AZ29" s="35"/>
      <c r="BA29" s="35"/>
      <c r="BB29" s="35"/>
    </row>
    <row r="30" spans="1:54" x14ac:dyDescent="0.25">
      <c r="A30" s="11"/>
      <c r="B30" s="36"/>
      <c r="C30" s="13" t="s">
        <v>100</v>
      </c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37"/>
      <c r="Q30" s="37"/>
      <c r="R30" s="37"/>
      <c r="S30" s="242"/>
      <c r="T30" s="222"/>
      <c r="U30" s="39"/>
      <c r="V30" s="39"/>
      <c r="W30" s="39"/>
      <c r="X30" s="39"/>
      <c r="Y30" s="39"/>
      <c r="Z30" s="250"/>
      <c r="AA30" s="39"/>
      <c r="AB30" s="40">
        <f t="shared" ref="AB30" si="47">SUM(AB21:AB29)</f>
        <v>61168.7</v>
      </c>
      <c r="AC30" s="41">
        <f>SUM(AC21:AC29)</f>
        <v>37079.065000000002</v>
      </c>
      <c r="AD30" s="41">
        <f t="shared" ref="AD30:AQ30" si="48">SUM(AD21:AD29)</f>
        <v>13319.03</v>
      </c>
      <c r="AE30" s="41">
        <f t="shared" si="48"/>
        <v>1795.1</v>
      </c>
      <c r="AF30" s="41">
        <f t="shared" si="48"/>
        <v>1795.1</v>
      </c>
      <c r="AG30" s="41">
        <f t="shared" si="48"/>
        <v>1795.1</v>
      </c>
      <c r="AH30" s="41">
        <f t="shared" si="48"/>
        <v>1795.1</v>
      </c>
      <c r="AI30" s="41">
        <f t="shared" si="48"/>
        <v>1795.1</v>
      </c>
      <c r="AJ30" s="41">
        <f t="shared" si="48"/>
        <v>1795.1</v>
      </c>
      <c r="AK30" s="41">
        <f t="shared" si="48"/>
        <v>0</v>
      </c>
      <c r="AL30" s="41">
        <f t="shared" si="48"/>
        <v>0</v>
      </c>
      <c r="AM30" s="41">
        <f t="shared" si="48"/>
        <v>0</v>
      </c>
      <c r="AN30" s="41">
        <f t="shared" si="48"/>
        <v>0</v>
      </c>
      <c r="AO30" s="41">
        <f t="shared" si="48"/>
        <v>0</v>
      </c>
      <c r="AP30" s="40">
        <f t="shared" si="48"/>
        <v>0</v>
      </c>
      <c r="AQ30" s="41">
        <f t="shared" si="48"/>
        <v>61168.695</v>
      </c>
      <c r="AR30" s="262"/>
      <c r="AS30" s="200"/>
      <c r="AT30" s="202">
        <f>SUBTOTAL(9,AT21:AT29)</f>
        <v>61168.695</v>
      </c>
      <c r="AU30" s="270"/>
      <c r="AV30" s="214"/>
      <c r="AW30" s="110">
        <f>AT30+AU30</f>
        <v>61168.695</v>
      </c>
      <c r="AX30" s="110">
        <f>AB30</f>
        <v>61168.7</v>
      </c>
      <c r="AY30" s="23"/>
      <c r="AZ30" s="23"/>
      <c r="BA30" s="23"/>
      <c r="BB30" s="23"/>
    </row>
    <row r="31" spans="1:54" x14ac:dyDescent="0.25">
      <c r="A31" s="24"/>
      <c r="B31" s="52"/>
      <c r="C31" s="26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9"/>
      <c r="Q31" s="29"/>
      <c r="R31" s="29"/>
      <c r="S31" s="242"/>
      <c r="T31" s="220"/>
      <c r="U31" s="30">
        <f t="shared" si="17"/>
        <v>0</v>
      </c>
      <c r="V31" s="30">
        <f t="shared" si="18"/>
        <v>0</v>
      </c>
      <c r="W31" s="242"/>
      <c r="X31" s="30">
        <f t="shared" si="26"/>
        <v>0</v>
      </c>
      <c r="Y31" s="30">
        <f t="shared" si="20"/>
        <v>0</v>
      </c>
      <c r="Z31" s="249"/>
      <c r="AA31" s="53"/>
      <c r="AB31" s="48">
        <f>TRUNC(E31*AA31,2)</f>
        <v>0</v>
      </c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54">
        <f>TRUNC(P31*AA31,2)</f>
        <v>0</v>
      </c>
      <c r="AN31" s="33"/>
      <c r="AO31" s="54"/>
      <c r="AP31" s="33"/>
      <c r="AQ31" s="32"/>
      <c r="AR31" s="262"/>
      <c r="AS31" s="199"/>
      <c r="AT31" s="106"/>
      <c r="AU31" s="83"/>
      <c r="AV31" s="214"/>
      <c r="AW31" s="35"/>
      <c r="AX31" s="35"/>
      <c r="AY31" s="35"/>
      <c r="AZ31" s="35"/>
      <c r="BA31" s="35"/>
      <c r="BB31" s="35"/>
    </row>
    <row r="32" spans="1:54" x14ac:dyDescent="0.25">
      <c r="A32" s="11"/>
      <c r="B32" s="11" t="s">
        <v>101</v>
      </c>
      <c r="C32" s="12" t="s">
        <v>102</v>
      </c>
      <c r="D32" s="1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37"/>
      <c r="Q32" s="37"/>
      <c r="R32" s="37"/>
      <c r="S32" s="242"/>
      <c r="T32" s="221"/>
      <c r="U32" s="39"/>
      <c r="V32" s="39"/>
      <c r="W32" s="39"/>
      <c r="X32" s="39"/>
      <c r="Y32" s="39"/>
      <c r="Z32" s="250"/>
      <c r="AA32" s="39"/>
      <c r="AB32" s="50">
        <f>TRUNC(E32*AA32,2)</f>
        <v>0</v>
      </c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51">
        <f>TRUNC(P32*AA32,2)</f>
        <v>0</v>
      </c>
      <c r="AN32" s="40"/>
      <c r="AO32" s="51"/>
      <c r="AP32" s="40"/>
      <c r="AQ32" s="41"/>
      <c r="AR32" s="262"/>
      <c r="AS32" s="200"/>
      <c r="AT32" s="202"/>
      <c r="AU32" s="270"/>
      <c r="AV32" s="214"/>
      <c r="AW32" s="23"/>
      <c r="AX32" s="23"/>
      <c r="AY32" s="23"/>
      <c r="AZ32" s="23"/>
      <c r="BA32" s="23"/>
      <c r="BB32" s="23"/>
    </row>
    <row r="33" spans="1:54" x14ac:dyDescent="0.25">
      <c r="A33" s="24" t="s">
        <v>103</v>
      </c>
      <c r="B33" s="52" t="s">
        <v>104</v>
      </c>
      <c r="C33" s="26" t="s">
        <v>105</v>
      </c>
      <c r="D33" s="27" t="s">
        <v>51</v>
      </c>
      <c r="E33" s="28">
        <v>112.21599999999999</v>
      </c>
      <c r="F33" s="28">
        <v>35.4</v>
      </c>
      <c r="G33" s="28">
        <v>58.31</v>
      </c>
      <c r="H33" s="28">
        <v>14.89</v>
      </c>
      <c r="I33" s="28"/>
      <c r="J33" s="28"/>
      <c r="K33" s="28"/>
      <c r="L33" s="28"/>
      <c r="M33" s="28"/>
      <c r="N33" s="28"/>
      <c r="O33" s="28"/>
      <c r="P33" s="29">
        <f>'[15]Mem. de cálc.'!H206</f>
        <v>0</v>
      </c>
      <c r="Q33" s="29"/>
      <c r="R33" s="29"/>
      <c r="S33" s="242"/>
      <c r="T33" s="220"/>
      <c r="U33" s="30">
        <f>E33-Z33</f>
        <v>112.20399999999999</v>
      </c>
      <c r="V33" s="30">
        <f t="shared" si="18"/>
        <v>112.20399999999999</v>
      </c>
      <c r="W33" s="242"/>
      <c r="X33" s="30">
        <f t="shared" si="26"/>
        <v>112.20399999999999</v>
      </c>
      <c r="Y33" s="30">
        <f t="shared" si="20"/>
        <v>112.20399999999999</v>
      </c>
      <c r="Z33" s="249">
        <v>1.2E-2</v>
      </c>
      <c r="AA33" s="31">
        <v>38.99</v>
      </c>
      <c r="AB33" s="32">
        <f>TRUNC(ROUND(E33*AA33,2),2)</f>
        <v>4375.3</v>
      </c>
      <c r="AC33" s="32">
        <f>F33*AA33</f>
        <v>1380.2460000000001</v>
      </c>
      <c r="AD33" s="32">
        <f>G33*AA33</f>
        <v>2273.5069000000003</v>
      </c>
      <c r="AE33" s="32">
        <f>H33*AA33</f>
        <v>580.56110000000001</v>
      </c>
      <c r="AF33" s="32">
        <f>I33*AA33</f>
        <v>0</v>
      </c>
      <c r="AG33" s="32">
        <f>J33*AA33</f>
        <v>0</v>
      </c>
      <c r="AH33" s="32">
        <f>K33*AA33</f>
        <v>0</v>
      </c>
      <c r="AI33" s="32">
        <f>L33*AA33</f>
        <v>0</v>
      </c>
      <c r="AJ33" s="32">
        <f>M33*AA33</f>
        <v>0</v>
      </c>
      <c r="AK33" s="32">
        <f>N33*AA33</f>
        <v>0</v>
      </c>
      <c r="AL33" s="32">
        <f>O33*AA33</f>
        <v>0</v>
      </c>
      <c r="AM33" s="33">
        <f>TRUNC(ROUND(P33*AA33,2),2)</f>
        <v>0</v>
      </c>
      <c r="AN33" s="33">
        <f>Q33*AA33</f>
        <v>0</v>
      </c>
      <c r="AO33" s="33">
        <f>R33*AA33</f>
        <v>0</v>
      </c>
      <c r="AP33" s="33">
        <f>T33*AA33</f>
        <v>0</v>
      </c>
      <c r="AQ33" s="32">
        <f>U33*AA33</f>
        <v>4374.8339599999999</v>
      </c>
      <c r="AR33" s="262">
        <f t="shared" si="22"/>
        <v>0</v>
      </c>
      <c r="AS33" s="199"/>
      <c r="AT33" s="106">
        <f t="shared" ref="AT33:AT36" si="49">AQ33+AP33</f>
        <v>4374.8339599999999</v>
      </c>
      <c r="AU33" s="83">
        <f>AB33-AT33</f>
        <v>0.46604000000024826</v>
      </c>
      <c r="AV33" s="214">
        <f>(V33*100)/E33</f>
        <v>99.989306337777151</v>
      </c>
      <c r="AW33" s="35"/>
      <c r="AX33" s="35"/>
      <c r="AY33" s="35"/>
      <c r="AZ33" s="35"/>
      <c r="BA33" s="35"/>
      <c r="BB33" s="35"/>
    </row>
    <row r="34" spans="1:54" x14ac:dyDescent="0.25">
      <c r="A34" s="24" t="s">
        <v>106</v>
      </c>
      <c r="B34" s="52" t="s">
        <v>107</v>
      </c>
      <c r="C34" s="26" t="s">
        <v>108</v>
      </c>
      <c r="D34" s="27" t="s">
        <v>51</v>
      </c>
      <c r="E34" s="28">
        <v>99.756</v>
      </c>
      <c r="F34" s="28"/>
      <c r="G34" s="28">
        <v>31.7</v>
      </c>
      <c r="H34" s="28">
        <v>68.05</v>
      </c>
      <c r="I34" s="28"/>
      <c r="J34" s="28"/>
      <c r="K34" s="28"/>
      <c r="L34" s="28"/>
      <c r="M34" s="28"/>
      <c r="N34" s="28"/>
      <c r="O34" s="28"/>
      <c r="P34" s="29">
        <f>'[15]Mem. de cálc.'!H220</f>
        <v>0</v>
      </c>
      <c r="Q34" s="29"/>
      <c r="R34" s="29"/>
      <c r="S34" s="242"/>
      <c r="T34" s="220"/>
      <c r="U34" s="30">
        <f t="shared" si="17"/>
        <v>99.75</v>
      </c>
      <c r="V34" s="30">
        <f t="shared" si="18"/>
        <v>99.75</v>
      </c>
      <c r="W34" s="242"/>
      <c r="X34" s="30">
        <f t="shared" si="26"/>
        <v>99.75</v>
      </c>
      <c r="Y34" s="30">
        <f t="shared" si="20"/>
        <v>99.75</v>
      </c>
      <c r="Z34" s="249">
        <f t="shared" ref="Z34:Z36" si="50">E34-V34</f>
        <v>6.0000000000002274E-3</v>
      </c>
      <c r="AA34" s="31">
        <v>49.39</v>
      </c>
      <c r="AB34" s="32">
        <f>TRUNC(ROUND(E34*AA34,2),2)</f>
        <v>4926.95</v>
      </c>
      <c r="AC34" s="32">
        <f>F34*AA34</f>
        <v>0</v>
      </c>
      <c r="AD34" s="32">
        <f>G34*AA34</f>
        <v>1565.663</v>
      </c>
      <c r="AE34" s="32">
        <f>H34*AA34</f>
        <v>3360.9894999999997</v>
      </c>
      <c r="AF34" s="32">
        <f>I34*AA34</f>
        <v>0</v>
      </c>
      <c r="AG34" s="32">
        <f>J34*AA34</f>
        <v>0</v>
      </c>
      <c r="AH34" s="32">
        <f>K34*AA34</f>
        <v>0</v>
      </c>
      <c r="AI34" s="32">
        <f>L34*AA34</f>
        <v>0</v>
      </c>
      <c r="AJ34" s="32">
        <f>M34*AA34</f>
        <v>0</v>
      </c>
      <c r="AK34" s="32">
        <f>N34*AA34</f>
        <v>0</v>
      </c>
      <c r="AL34" s="32">
        <f>O34*AA34</f>
        <v>0</v>
      </c>
      <c r="AM34" s="33">
        <f>TRUNC(ROUND(P34*AA34,2),2)</f>
        <v>0</v>
      </c>
      <c r="AN34" s="33">
        <f>Q34*AA34</f>
        <v>0</v>
      </c>
      <c r="AO34" s="33">
        <f>R34*AA34</f>
        <v>0</v>
      </c>
      <c r="AP34" s="33">
        <f>T34*AA34</f>
        <v>0</v>
      </c>
      <c r="AQ34" s="32">
        <f>U34*AA34</f>
        <v>4926.6525000000001</v>
      </c>
      <c r="AR34" s="262">
        <f t="shared" si="22"/>
        <v>0</v>
      </c>
      <c r="AS34" s="199"/>
      <c r="AT34" s="106">
        <f t="shared" si="49"/>
        <v>4926.6525000000001</v>
      </c>
      <c r="AU34" s="83">
        <f>AB34-AT34</f>
        <v>0.29749999999967258</v>
      </c>
      <c r="AV34" s="214">
        <f>(V34*100)/E34</f>
        <v>99.99398532419103</v>
      </c>
      <c r="AW34" s="35"/>
      <c r="AX34" s="35"/>
      <c r="AY34" s="35"/>
      <c r="AZ34" s="35"/>
      <c r="BA34" s="35"/>
      <c r="BB34" s="35"/>
    </row>
    <row r="35" spans="1:54" ht="28.5" x14ac:dyDescent="0.25">
      <c r="A35" s="24" t="s">
        <v>109</v>
      </c>
      <c r="B35" s="52" t="s">
        <v>110</v>
      </c>
      <c r="C35" s="26" t="s">
        <v>111</v>
      </c>
      <c r="D35" s="27" t="s">
        <v>51</v>
      </c>
      <c r="E35" s="28">
        <v>83.775000000000006</v>
      </c>
      <c r="F35" s="28"/>
      <c r="G35" s="28">
        <v>83.78</v>
      </c>
      <c r="H35" s="28">
        <v>0</v>
      </c>
      <c r="I35" s="28"/>
      <c r="J35" s="28"/>
      <c r="K35" s="28"/>
      <c r="L35" s="28"/>
      <c r="M35" s="28"/>
      <c r="N35" s="28"/>
      <c r="O35" s="28"/>
      <c r="P35" s="29">
        <f>'[15]Mem. de cálc.'!H229</f>
        <v>0</v>
      </c>
      <c r="Q35" s="29"/>
      <c r="R35" s="29"/>
      <c r="S35" s="242"/>
      <c r="T35" s="220"/>
      <c r="U35" s="30">
        <f t="shared" si="17"/>
        <v>83.78</v>
      </c>
      <c r="V35" s="30">
        <f t="shared" si="18"/>
        <v>83.78</v>
      </c>
      <c r="W35" s="242"/>
      <c r="X35" s="30">
        <f t="shared" si="26"/>
        <v>83.78</v>
      </c>
      <c r="Y35" s="30">
        <f t="shared" si="20"/>
        <v>83.78</v>
      </c>
      <c r="Z35" s="249">
        <f t="shared" si="50"/>
        <v>-4.9999999999954525E-3</v>
      </c>
      <c r="AA35" s="31">
        <v>99.56</v>
      </c>
      <c r="AB35" s="32">
        <f>TRUNC(ROUND(E35*AA35,2),2)</f>
        <v>8340.64</v>
      </c>
      <c r="AC35" s="32">
        <f>F35*AA35</f>
        <v>0</v>
      </c>
      <c r="AD35" s="32">
        <f>G35*AA35</f>
        <v>8341.1368000000002</v>
      </c>
      <c r="AE35" s="32">
        <f>H35*AA35</f>
        <v>0</v>
      </c>
      <c r="AF35" s="32">
        <f>I35*AA35</f>
        <v>0</v>
      </c>
      <c r="AG35" s="32">
        <f>J35*AA35</f>
        <v>0</v>
      </c>
      <c r="AH35" s="32">
        <f>K35*AA35</f>
        <v>0</v>
      </c>
      <c r="AI35" s="32">
        <f>L35*AA35</f>
        <v>0</v>
      </c>
      <c r="AJ35" s="32">
        <f>M35*AA35</f>
        <v>0</v>
      </c>
      <c r="AK35" s="32">
        <f>N35*AA35</f>
        <v>0</v>
      </c>
      <c r="AL35" s="32">
        <f>O35*AA35</f>
        <v>0</v>
      </c>
      <c r="AM35" s="33">
        <f>TRUNC(ROUND(P35*AA35,2),2)</f>
        <v>0</v>
      </c>
      <c r="AN35" s="33">
        <f>Q35*AA35</f>
        <v>0</v>
      </c>
      <c r="AO35" s="33">
        <f>R35*AA35</f>
        <v>0</v>
      </c>
      <c r="AP35" s="33">
        <f>T35*AA35</f>
        <v>0</v>
      </c>
      <c r="AQ35" s="32">
        <f>AB35</f>
        <v>8340.64</v>
      </c>
      <c r="AR35" s="262">
        <f t="shared" si="22"/>
        <v>0</v>
      </c>
      <c r="AS35" s="199"/>
      <c r="AT35" s="106">
        <f t="shared" si="49"/>
        <v>8340.64</v>
      </c>
      <c r="AU35" s="83">
        <f>AB35-AT35</f>
        <v>0</v>
      </c>
      <c r="AV35" s="214">
        <f>(V35*100)/E35</f>
        <v>100.00596836765143</v>
      </c>
      <c r="AW35" s="55"/>
      <c r="AX35" s="55"/>
      <c r="AY35" s="55"/>
      <c r="AZ35" s="55"/>
      <c r="BA35" s="55"/>
      <c r="BB35" s="55"/>
    </row>
    <row r="36" spans="1:54" ht="28.5" x14ac:dyDescent="0.25">
      <c r="A36" s="24" t="s">
        <v>112</v>
      </c>
      <c r="B36" s="52" t="s">
        <v>113</v>
      </c>
      <c r="C36" s="26" t="s">
        <v>114</v>
      </c>
      <c r="D36" s="27" t="s">
        <v>51</v>
      </c>
      <c r="E36" s="28">
        <v>33.420159999999996</v>
      </c>
      <c r="F36" s="28">
        <v>10.3</v>
      </c>
      <c r="G36" s="28"/>
      <c r="H36" s="28">
        <v>8.1199999999999992</v>
      </c>
      <c r="I36" s="28"/>
      <c r="J36" s="28"/>
      <c r="K36" s="28"/>
      <c r="L36" s="28"/>
      <c r="M36" s="28"/>
      <c r="N36" s="28">
        <v>5.87</v>
      </c>
      <c r="O36" s="28"/>
      <c r="P36" s="56">
        <f>'[15]Mem. de cálc.'!H251</f>
        <v>6</v>
      </c>
      <c r="Q36" s="56"/>
      <c r="R36" s="56"/>
      <c r="S36" s="242"/>
      <c r="T36" s="223"/>
      <c r="U36" s="30">
        <f t="shared" si="17"/>
        <v>30.290000000000003</v>
      </c>
      <c r="V36" s="30">
        <f t="shared" si="18"/>
        <v>30.290000000000003</v>
      </c>
      <c r="W36" s="242"/>
      <c r="X36" s="30">
        <f t="shared" si="26"/>
        <v>30.290000000000003</v>
      </c>
      <c r="Y36" s="30">
        <f t="shared" si="20"/>
        <v>30.290000000000003</v>
      </c>
      <c r="Z36" s="249">
        <f t="shared" si="50"/>
        <v>3.1301599999999929</v>
      </c>
      <c r="AA36" s="31">
        <v>63.21</v>
      </c>
      <c r="AB36" s="32">
        <f>TRUNC(ROUND(E36*AA36,2),2)</f>
        <v>2112.4899999999998</v>
      </c>
      <c r="AC36" s="32">
        <f>F36*AA36</f>
        <v>651.0630000000001</v>
      </c>
      <c r="AD36" s="32">
        <f>G36*AA36</f>
        <v>0</v>
      </c>
      <c r="AE36" s="32">
        <f>H36*AA36</f>
        <v>513.26519999999994</v>
      </c>
      <c r="AF36" s="32">
        <f>I36*AA36</f>
        <v>0</v>
      </c>
      <c r="AG36" s="32">
        <f>J36*AA36</f>
        <v>0</v>
      </c>
      <c r="AH36" s="32">
        <f>K36*AA36</f>
        <v>0</v>
      </c>
      <c r="AI36" s="32">
        <f>L36*AA36</f>
        <v>0</v>
      </c>
      <c r="AJ36" s="32">
        <f>M36*AA36</f>
        <v>0</v>
      </c>
      <c r="AK36" s="32">
        <f>N36*AA36</f>
        <v>371.04270000000002</v>
      </c>
      <c r="AL36" s="32">
        <f>O36*AA36</f>
        <v>0</v>
      </c>
      <c r="AM36" s="33">
        <f>TRUNC(ROUND(P36*AA36,2),2)</f>
        <v>379.26</v>
      </c>
      <c r="AN36" s="33">
        <f>Q36*AA36</f>
        <v>0</v>
      </c>
      <c r="AO36" s="33">
        <f>R36*AA36</f>
        <v>0</v>
      </c>
      <c r="AP36" s="33">
        <f>T36*AA36</f>
        <v>0</v>
      </c>
      <c r="AQ36" s="32">
        <f>U36*AA36</f>
        <v>1914.6309000000001</v>
      </c>
      <c r="AR36" s="262">
        <f t="shared" si="22"/>
        <v>0</v>
      </c>
      <c r="AS36" s="199"/>
      <c r="AT36" s="106">
        <f t="shared" si="49"/>
        <v>1914.6309000000001</v>
      </c>
      <c r="AU36" s="83">
        <f>AB36-AT36</f>
        <v>197.85909999999967</v>
      </c>
      <c r="AV36" s="214">
        <f>(V36*100)/E36</f>
        <v>90.633916773588183</v>
      </c>
      <c r="AW36" s="57"/>
      <c r="AX36" s="57"/>
      <c r="AY36" s="57"/>
      <c r="AZ36" s="57"/>
      <c r="BA36" s="57"/>
      <c r="BB36" s="57"/>
    </row>
    <row r="37" spans="1:54" x14ac:dyDescent="0.25">
      <c r="A37" s="11"/>
      <c r="B37" s="36"/>
      <c r="C37" s="13" t="s">
        <v>115</v>
      </c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37"/>
      <c r="Q37" s="37"/>
      <c r="R37" s="37"/>
      <c r="S37" s="242"/>
      <c r="T37" s="221"/>
      <c r="U37" s="38">
        <f t="shared" si="17"/>
        <v>0</v>
      </c>
      <c r="V37" s="38">
        <f t="shared" si="18"/>
        <v>0</v>
      </c>
      <c r="W37" s="38">
        <f t="shared" si="18"/>
        <v>0</v>
      </c>
      <c r="X37" s="38"/>
      <c r="Y37" s="38">
        <f t="shared" si="20"/>
        <v>0</v>
      </c>
      <c r="Z37" s="250"/>
      <c r="AA37" s="39"/>
      <c r="AB37" s="40">
        <f>SUM(AB31:AB36)</f>
        <v>19755.379999999997</v>
      </c>
      <c r="AC37" s="41">
        <f>SUM(AC33:AC36)</f>
        <v>2031.3090000000002</v>
      </c>
      <c r="AD37" s="41">
        <f t="shared" ref="AD37:AQ37" si="51">SUM(AD33:AD36)</f>
        <v>12180.306700000001</v>
      </c>
      <c r="AE37" s="41">
        <f t="shared" si="51"/>
        <v>4454.8157999999994</v>
      </c>
      <c r="AF37" s="41">
        <f t="shared" si="51"/>
        <v>0</v>
      </c>
      <c r="AG37" s="41">
        <f t="shared" si="51"/>
        <v>0</v>
      </c>
      <c r="AH37" s="41">
        <f t="shared" si="51"/>
        <v>0</v>
      </c>
      <c r="AI37" s="41">
        <f t="shared" si="51"/>
        <v>0</v>
      </c>
      <c r="AJ37" s="41">
        <f t="shared" si="51"/>
        <v>0</v>
      </c>
      <c r="AK37" s="41">
        <f t="shared" si="51"/>
        <v>371.04270000000002</v>
      </c>
      <c r="AL37" s="41">
        <f t="shared" si="51"/>
        <v>0</v>
      </c>
      <c r="AM37" s="41">
        <f t="shared" si="51"/>
        <v>379.26</v>
      </c>
      <c r="AN37" s="41">
        <f t="shared" si="51"/>
        <v>0</v>
      </c>
      <c r="AO37" s="41">
        <f t="shared" si="51"/>
        <v>0</v>
      </c>
      <c r="AP37" s="40">
        <f t="shared" si="51"/>
        <v>0</v>
      </c>
      <c r="AQ37" s="41">
        <f t="shared" si="51"/>
        <v>19556.75736</v>
      </c>
      <c r="AR37" s="262">
        <f t="shared" si="22"/>
        <v>0</v>
      </c>
      <c r="AS37" s="200"/>
      <c r="AT37" s="202">
        <f>SUBTOTAL(9,AT33:AT36)</f>
        <v>19556.75736</v>
      </c>
      <c r="AU37" s="270">
        <f>AB37-AT37</f>
        <v>198.62263999999777</v>
      </c>
      <c r="AV37" s="214"/>
      <c r="AW37" s="110">
        <f>AT37+AU37</f>
        <v>19755.379999999997</v>
      </c>
      <c r="AX37" s="110">
        <f>AB37</f>
        <v>19755.379999999997</v>
      </c>
      <c r="AY37" s="23"/>
      <c r="AZ37" s="23"/>
      <c r="BA37" s="23"/>
      <c r="BB37" s="23"/>
    </row>
    <row r="38" spans="1:54" x14ac:dyDescent="0.25">
      <c r="A38" s="58"/>
      <c r="B38" s="59"/>
      <c r="C38" s="60"/>
      <c r="D38" s="60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62"/>
      <c r="R38" s="62"/>
      <c r="S38" s="242"/>
      <c r="T38" s="223"/>
      <c r="U38" s="30">
        <f t="shared" si="17"/>
        <v>0</v>
      </c>
      <c r="V38" s="30">
        <f t="shared" si="18"/>
        <v>0</v>
      </c>
      <c r="W38" s="242"/>
      <c r="X38" s="30">
        <f t="shared" si="26"/>
        <v>0</v>
      </c>
      <c r="Y38" s="30">
        <f t="shared" si="20"/>
        <v>0</v>
      </c>
      <c r="Z38" s="250"/>
      <c r="AA38" s="63"/>
      <c r="AB38" s="64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64"/>
      <c r="AN38" s="33"/>
      <c r="AO38" s="64"/>
      <c r="AP38" s="33"/>
      <c r="AQ38" s="32"/>
      <c r="AR38" s="262"/>
      <c r="AS38" s="199"/>
      <c r="AT38" s="271"/>
      <c r="AU38" s="83"/>
      <c r="AV38" s="214"/>
      <c r="AW38" s="65"/>
      <c r="AX38" s="65"/>
      <c r="AY38" s="65"/>
      <c r="AZ38" s="65"/>
      <c r="BA38" s="65"/>
      <c r="BB38" s="65"/>
    </row>
    <row r="39" spans="1:54" x14ac:dyDescent="0.25">
      <c r="A39" s="11"/>
      <c r="B39" s="11" t="s">
        <v>116</v>
      </c>
      <c r="C39" s="12" t="s">
        <v>117</v>
      </c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37"/>
      <c r="Q39" s="37"/>
      <c r="R39" s="37"/>
      <c r="S39" s="242"/>
      <c r="T39" s="221"/>
      <c r="U39" s="39"/>
      <c r="V39" s="39"/>
      <c r="W39" s="39"/>
      <c r="X39" s="39"/>
      <c r="Y39" s="39"/>
      <c r="Z39" s="250"/>
      <c r="AA39" s="39"/>
      <c r="AB39" s="50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51"/>
      <c r="AN39" s="40"/>
      <c r="AO39" s="51"/>
      <c r="AP39" s="40"/>
      <c r="AQ39" s="41"/>
      <c r="AR39" s="262"/>
      <c r="AS39" s="200"/>
      <c r="AT39" s="202"/>
      <c r="AU39" s="270"/>
      <c r="AV39" s="214"/>
      <c r="AW39" s="23"/>
      <c r="AX39" s="23"/>
      <c r="AY39" s="23"/>
      <c r="AZ39" s="23"/>
      <c r="BA39" s="23"/>
      <c r="BB39" s="23"/>
    </row>
    <row r="40" spans="1:54" x14ac:dyDescent="0.25">
      <c r="A40" s="24" t="s">
        <v>118</v>
      </c>
      <c r="B40" s="52" t="s">
        <v>119</v>
      </c>
      <c r="C40" s="26" t="s">
        <v>120</v>
      </c>
      <c r="D40" s="27" t="s">
        <v>51</v>
      </c>
      <c r="E40" s="28">
        <v>24.560000000000002</v>
      </c>
      <c r="F40" s="28"/>
      <c r="G40" s="28">
        <v>4.26</v>
      </c>
      <c r="H40" s="28">
        <v>16.7</v>
      </c>
      <c r="I40" s="28"/>
      <c r="J40" s="28"/>
      <c r="K40" s="28">
        <v>3.6</v>
      </c>
      <c r="L40" s="28"/>
      <c r="M40" s="28"/>
      <c r="N40" s="28"/>
      <c r="O40" s="28"/>
      <c r="P40" s="29">
        <f>'[15]Mem. de cálc.'!H269</f>
        <v>0</v>
      </c>
      <c r="Q40" s="29"/>
      <c r="R40" s="29"/>
      <c r="S40" s="242"/>
      <c r="T40" s="220"/>
      <c r="U40" s="30">
        <f t="shared" si="17"/>
        <v>24.560000000000002</v>
      </c>
      <c r="V40" s="30">
        <f t="shared" si="18"/>
        <v>24.560000000000002</v>
      </c>
      <c r="W40" s="242"/>
      <c r="X40" s="30">
        <f t="shared" si="26"/>
        <v>24.560000000000002</v>
      </c>
      <c r="Y40" s="30">
        <f t="shared" si="20"/>
        <v>24.560000000000002</v>
      </c>
      <c r="Z40" s="249">
        <f t="shared" ref="Z40:Z47" si="52">E40-V40</f>
        <v>0</v>
      </c>
      <c r="AA40" s="31">
        <v>493.92</v>
      </c>
      <c r="AB40" s="32">
        <f>E40*AA40</f>
        <v>12130.675200000001</v>
      </c>
      <c r="AC40" s="32">
        <f t="shared" ref="AC40:AC47" si="53">F40*AA40</f>
        <v>0</v>
      </c>
      <c r="AD40" s="32">
        <f t="shared" ref="AD40:AD47" si="54">G40*AA40</f>
        <v>2104.0992000000001</v>
      </c>
      <c r="AE40" s="32">
        <f t="shared" ref="AE40:AE47" si="55">H40*AA40</f>
        <v>8248.4639999999999</v>
      </c>
      <c r="AF40" s="32">
        <f t="shared" ref="AF40:AF47" si="56">I40*AA40</f>
        <v>0</v>
      </c>
      <c r="AG40" s="32">
        <f t="shared" ref="AG40:AG47" si="57">J40*AA40</f>
        <v>0</v>
      </c>
      <c r="AH40" s="32">
        <f t="shared" ref="AH40:AH47" si="58">K40*AA40</f>
        <v>1778.1120000000001</v>
      </c>
      <c r="AI40" s="32">
        <f t="shared" ref="AI40:AI47" si="59">L40*AA40</f>
        <v>0</v>
      </c>
      <c r="AJ40" s="32">
        <f t="shared" ref="AJ40:AJ47" si="60">M40*AA40</f>
        <v>0</v>
      </c>
      <c r="AK40" s="32">
        <f t="shared" ref="AK40:AK47" si="61">N40*AA40</f>
        <v>0</v>
      </c>
      <c r="AL40" s="32">
        <f t="shared" ref="AL40:AL47" si="62">O40*AA40</f>
        <v>0</v>
      </c>
      <c r="AM40" s="33">
        <f t="shared" ref="AM40:AM47" si="63">TRUNC(ROUND(P40*AA40,2),2)</f>
        <v>0</v>
      </c>
      <c r="AN40" s="33">
        <f t="shared" ref="AN40:AN47" si="64">Q40*AA40</f>
        <v>0</v>
      </c>
      <c r="AO40" s="33">
        <f t="shared" ref="AO40:AO47" si="65">R40*AA40</f>
        <v>0</v>
      </c>
      <c r="AP40" s="33">
        <f t="shared" ref="AP40:AP47" si="66">T40*AA40</f>
        <v>0</v>
      </c>
      <c r="AQ40" s="32">
        <v>12130.08</v>
      </c>
      <c r="AR40" s="262">
        <f t="shared" si="22"/>
        <v>0</v>
      </c>
      <c r="AS40" s="199"/>
      <c r="AT40" s="106">
        <f t="shared" ref="AT40:AT47" si="67">AQ40+AP40</f>
        <v>12130.08</v>
      </c>
      <c r="AU40" s="83">
        <f t="shared" ref="AU40:AU48" si="68">AB40-AT40</f>
        <v>0.5952000000015687</v>
      </c>
      <c r="AV40" s="214">
        <f t="shared" ref="AV40:AV47" si="69">(V40*100)/E40</f>
        <v>99.999999999999986</v>
      </c>
      <c r="AW40" s="57"/>
      <c r="AX40" s="57"/>
      <c r="AY40" s="57"/>
      <c r="AZ40" s="57"/>
      <c r="BA40" s="57"/>
      <c r="BB40" s="57"/>
    </row>
    <row r="41" spans="1:54" x14ac:dyDescent="0.25">
      <c r="A41" s="24" t="s">
        <v>121</v>
      </c>
      <c r="B41" s="52" t="s">
        <v>122</v>
      </c>
      <c r="C41" s="26" t="s">
        <v>123</v>
      </c>
      <c r="D41" s="27" t="s">
        <v>51</v>
      </c>
      <c r="E41" s="28">
        <v>7.8259999999999996</v>
      </c>
      <c r="F41" s="28"/>
      <c r="G41" s="28">
        <v>7.83</v>
      </c>
      <c r="H41" s="28">
        <v>0</v>
      </c>
      <c r="I41" s="28"/>
      <c r="J41" s="28"/>
      <c r="K41" s="28"/>
      <c r="L41" s="28"/>
      <c r="M41" s="28"/>
      <c r="N41" s="28"/>
      <c r="O41" s="28"/>
      <c r="P41" s="29">
        <f>'[15]Mem. de cálc.'!H281</f>
        <v>0</v>
      </c>
      <c r="Q41" s="29"/>
      <c r="R41" s="29"/>
      <c r="S41" s="242"/>
      <c r="T41" s="220"/>
      <c r="U41" s="30">
        <f t="shared" si="17"/>
        <v>7.83</v>
      </c>
      <c r="V41" s="30">
        <f t="shared" si="18"/>
        <v>7.83</v>
      </c>
      <c r="W41" s="242"/>
      <c r="X41" s="30">
        <f t="shared" si="26"/>
        <v>7.83</v>
      </c>
      <c r="Y41" s="30">
        <f t="shared" si="20"/>
        <v>7.83</v>
      </c>
      <c r="Z41" s="249">
        <f t="shared" si="52"/>
        <v>-4.0000000000004476E-3</v>
      </c>
      <c r="AA41" s="31">
        <v>479.44</v>
      </c>
      <c r="AB41" s="32">
        <f t="shared" ref="AB41:AB47" si="70">TRUNC(ROUND(E41*AA41,2),2)</f>
        <v>3752.1</v>
      </c>
      <c r="AC41" s="32">
        <f t="shared" si="53"/>
        <v>0</v>
      </c>
      <c r="AD41" s="32">
        <f t="shared" si="54"/>
        <v>3754.0151999999998</v>
      </c>
      <c r="AE41" s="32">
        <f t="shared" si="55"/>
        <v>0</v>
      </c>
      <c r="AF41" s="32">
        <f t="shared" si="56"/>
        <v>0</v>
      </c>
      <c r="AG41" s="32">
        <f t="shared" si="57"/>
        <v>0</v>
      </c>
      <c r="AH41" s="32">
        <f t="shared" si="58"/>
        <v>0</v>
      </c>
      <c r="AI41" s="32">
        <f t="shared" si="59"/>
        <v>0</v>
      </c>
      <c r="AJ41" s="32">
        <f t="shared" si="60"/>
        <v>0</v>
      </c>
      <c r="AK41" s="32">
        <f t="shared" si="61"/>
        <v>0</v>
      </c>
      <c r="AL41" s="32">
        <f t="shared" si="62"/>
        <v>0</v>
      </c>
      <c r="AM41" s="33">
        <f t="shared" si="63"/>
        <v>0</v>
      </c>
      <c r="AN41" s="33">
        <f t="shared" si="64"/>
        <v>0</v>
      </c>
      <c r="AO41" s="33">
        <f t="shared" si="65"/>
        <v>0</v>
      </c>
      <c r="AP41" s="33">
        <f t="shared" si="66"/>
        <v>0</v>
      </c>
      <c r="AQ41" s="32">
        <f>AB41</f>
        <v>3752.1</v>
      </c>
      <c r="AR41" s="262">
        <f t="shared" si="22"/>
        <v>0</v>
      </c>
      <c r="AS41" s="199"/>
      <c r="AT41" s="106">
        <f t="shared" si="67"/>
        <v>3752.1</v>
      </c>
      <c r="AU41" s="83">
        <f t="shared" si="68"/>
        <v>0</v>
      </c>
      <c r="AV41" s="214">
        <f t="shared" si="69"/>
        <v>100.05111167901866</v>
      </c>
      <c r="AW41" s="35"/>
      <c r="AX41" s="35"/>
      <c r="AY41" s="35"/>
      <c r="AZ41" s="35"/>
      <c r="BA41" s="35"/>
      <c r="BB41" s="35"/>
    </row>
    <row r="42" spans="1:54" ht="28.5" x14ac:dyDescent="0.25">
      <c r="A42" s="24" t="s">
        <v>124</v>
      </c>
      <c r="B42" s="52" t="s">
        <v>125</v>
      </c>
      <c r="C42" s="26" t="s">
        <v>126</v>
      </c>
      <c r="D42" s="27" t="s">
        <v>51</v>
      </c>
      <c r="E42" s="28">
        <v>2.2637500000000004</v>
      </c>
      <c r="F42" s="28"/>
      <c r="G42" s="28">
        <v>0.99</v>
      </c>
      <c r="H42" s="28">
        <v>1.27</v>
      </c>
      <c r="I42" s="28"/>
      <c r="J42" s="28"/>
      <c r="K42" s="28"/>
      <c r="L42" s="28"/>
      <c r="M42" s="28"/>
      <c r="N42" s="28"/>
      <c r="O42" s="28"/>
      <c r="P42" s="29">
        <f>'[15]Mem. de cálc.'!H304</f>
        <v>0</v>
      </c>
      <c r="Q42" s="29"/>
      <c r="R42" s="29"/>
      <c r="S42" s="242"/>
      <c r="T42" s="220"/>
      <c r="U42" s="30">
        <f t="shared" si="17"/>
        <v>2.2599999999999998</v>
      </c>
      <c r="V42" s="30">
        <f t="shared" si="18"/>
        <v>2.2599999999999998</v>
      </c>
      <c r="W42" s="242"/>
      <c r="X42" s="30">
        <f t="shared" si="26"/>
        <v>2.2599999999999998</v>
      </c>
      <c r="Y42" s="30">
        <f t="shared" si="20"/>
        <v>2.2599999999999998</v>
      </c>
      <c r="Z42" s="249">
        <f t="shared" si="52"/>
        <v>3.7500000000005862E-3</v>
      </c>
      <c r="AA42" s="31">
        <v>509.2</v>
      </c>
      <c r="AB42" s="32">
        <f t="shared" si="70"/>
        <v>1152.7</v>
      </c>
      <c r="AC42" s="32">
        <f t="shared" si="53"/>
        <v>0</v>
      </c>
      <c r="AD42" s="32">
        <f t="shared" si="54"/>
        <v>504.108</v>
      </c>
      <c r="AE42" s="32">
        <f t="shared" si="55"/>
        <v>646.68399999999997</v>
      </c>
      <c r="AF42" s="32">
        <f t="shared" si="56"/>
        <v>0</v>
      </c>
      <c r="AG42" s="32">
        <f t="shared" si="57"/>
        <v>0</v>
      </c>
      <c r="AH42" s="32">
        <f t="shared" si="58"/>
        <v>0</v>
      </c>
      <c r="AI42" s="32">
        <f t="shared" si="59"/>
        <v>0</v>
      </c>
      <c r="AJ42" s="32">
        <f t="shared" si="60"/>
        <v>0</v>
      </c>
      <c r="AK42" s="32">
        <f t="shared" si="61"/>
        <v>0</v>
      </c>
      <c r="AL42" s="32">
        <f t="shared" si="62"/>
        <v>0</v>
      </c>
      <c r="AM42" s="33">
        <f t="shared" si="63"/>
        <v>0</v>
      </c>
      <c r="AN42" s="33">
        <f t="shared" si="64"/>
        <v>0</v>
      </c>
      <c r="AO42" s="33">
        <f t="shared" si="65"/>
        <v>0</v>
      </c>
      <c r="AP42" s="33">
        <f t="shared" si="66"/>
        <v>0</v>
      </c>
      <c r="AQ42" s="32">
        <f>AB42</f>
        <v>1152.7</v>
      </c>
      <c r="AR42" s="262">
        <f t="shared" si="22"/>
        <v>0</v>
      </c>
      <c r="AS42" s="199"/>
      <c r="AT42" s="106">
        <f t="shared" si="67"/>
        <v>1152.7</v>
      </c>
      <c r="AU42" s="83">
        <f t="shared" si="68"/>
        <v>0</v>
      </c>
      <c r="AV42" s="214">
        <f t="shared" si="69"/>
        <v>99.834345665378208</v>
      </c>
      <c r="AW42" s="35"/>
      <c r="AX42" s="35"/>
      <c r="AY42" s="35"/>
      <c r="AZ42" s="35"/>
      <c r="BA42" s="35"/>
      <c r="BB42" s="35"/>
    </row>
    <row r="43" spans="1:54" x14ac:dyDescent="0.25">
      <c r="A43" s="24" t="s">
        <v>127</v>
      </c>
      <c r="B43" s="52" t="s">
        <v>128</v>
      </c>
      <c r="C43" s="26" t="s">
        <v>129</v>
      </c>
      <c r="D43" s="27" t="s">
        <v>130</v>
      </c>
      <c r="E43" s="28">
        <v>786.95</v>
      </c>
      <c r="F43" s="28"/>
      <c r="G43" s="28">
        <v>259.64999999999998</v>
      </c>
      <c r="H43" s="28">
        <v>527.298</v>
      </c>
      <c r="I43" s="28"/>
      <c r="J43" s="28"/>
      <c r="K43" s="28"/>
      <c r="L43" s="28"/>
      <c r="M43" s="28"/>
      <c r="N43" s="28"/>
      <c r="O43" s="28"/>
      <c r="P43" s="29">
        <f>'[15]Mem. de cálc.'!H324</f>
        <v>0</v>
      </c>
      <c r="Q43" s="29"/>
      <c r="R43" s="29"/>
      <c r="S43" s="242"/>
      <c r="T43" s="220"/>
      <c r="U43" s="30">
        <f t="shared" si="17"/>
        <v>786.94799999999998</v>
      </c>
      <c r="V43" s="30">
        <f t="shared" si="18"/>
        <v>786.94799999999998</v>
      </c>
      <c r="W43" s="242"/>
      <c r="X43" s="30">
        <f t="shared" si="26"/>
        <v>786.94799999999998</v>
      </c>
      <c r="Y43" s="30">
        <f t="shared" si="20"/>
        <v>786.94799999999998</v>
      </c>
      <c r="Z43" s="249">
        <f t="shared" si="52"/>
        <v>2.0000000000663931E-3</v>
      </c>
      <c r="AA43" s="31">
        <v>7.34</v>
      </c>
      <c r="AB43" s="32">
        <f t="shared" si="70"/>
        <v>5776.21</v>
      </c>
      <c r="AC43" s="32">
        <f t="shared" si="53"/>
        <v>0</v>
      </c>
      <c r="AD43" s="32">
        <f t="shared" si="54"/>
        <v>1905.8309999999999</v>
      </c>
      <c r="AE43" s="32">
        <f t="shared" si="55"/>
        <v>3870.3673199999998</v>
      </c>
      <c r="AF43" s="32">
        <f t="shared" si="56"/>
        <v>0</v>
      </c>
      <c r="AG43" s="32">
        <f t="shared" si="57"/>
        <v>0</v>
      </c>
      <c r="AH43" s="32">
        <f t="shared" si="58"/>
        <v>0</v>
      </c>
      <c r="AI43" s="32">
        <f t="shared" si="59"/>
        <v>0</v>
      </c>
      <c r="AJ43" s="32">
        <f t="shared" si="60"/>
        <v>0</v>
      </c>
      <c r="AK43" s="32">
        <f t="shared" si="61"/>
        <v>0</v>
      </c>
      <c r="AL43" s="32">
        <f t="shared" si="62"/>
        <v>0</v>
      </c>
      <c r="AM43" s="33">
        <f t="shared" si="63"/>
        <v>0</v>
      </c>
      <c r="AN43" s="33">
        <f t="shared" si="64"/>
        <v>0</v>
      </c>
      <c r="AO43" s="33">
        <f t="shared" si="65"/>
        <v>0</v>
      </c>
      <c r="AP43" s="33">
        <f t="shared" si="66"/>
        <v>0</v>
      </c>
      <c r="AQ43" s="32">
        <v>5776.21</v>
      </c>
      <c r="AR43" s="262">
        <f t="shared" si="22"/>
        <v>0</v>
      </c>
      <c r="AS43" s="199"/>
      <c r="AT43" s="106">
        <f t="shared" si="67"/>
        <v>5776.21</v>
      </c>
      <c r="AU43" s="83">
        <f t="shared" si="68"/>
        <v>0</v>
      </c>
      <c r="AV43" s="214">
        <f t="shared" si="69"/>
        <v>99.999745854247408</v>
      </c>
      <c r="AW43" s="35"/>
      <c r="AX43" s="35"/>
      <c r="AY43" s="35"/>
      <c r="AZ43" s="35"/>
      <c r="BA43" s="35"/>
      <c r="BB43" s="35"/>
    </row>
    <row r="44" spans="1:54" x14ac:dyDescent="0.25">
      <c r="A44" s="24" t="s">
        <v>131</v>
      </c>
      <c r="B44" s="52" t="s">
        <v>132</v>
      </c>
      <c r="C44" s="26" t="s">
        <v>133</v>
      </c>
      <c r="D44" s="27" t="s">
        <v>130</v>
      </c>
      <c r="E44" s="28">
        <v>743.7399999999999</v>
      </c>
      <c r="F44" s="28"/>
      <c r="G44" s="28">
        <v>519.94000000000005</v>
      </c>
      <c r="H44" s="28">
        <v>223.8</v>
      </c>
      <c r="I44" s="28"/>
      <c r="J44" s="28"/>
      <c r="K44" s="28"/>
      <c r="L44" s="28"/>
      <c r="M44" s="28"/>
      <c r="N44" s="28"/>
      <c r="O44" s="28"/>
      <c r="P44" s="29">
        <f>'[15]Mem. de cálc.'!H341</f>
        <v>0</v>
      </c>
      <c r="Q44" s="29"/>
      <c r="R44" s="29"/>
      <c r="S44" s="242"/>
      <c r="T44" s="220"/>
      <c r="U44" s="30">
        <f t="shared" si="17"/>
        <v>743.74</v>
      </c>
      <c r="V44" s="30">
        <f t="shared" si="18"/>
        <v>743.74</v>
      </c>
      <c r="W44" s="242"/>
      <c r="X44" s="30">
        <f t="shared" si="26"/>
        <v>743.74</v>
      </c>
      <c r="Y44" s="30">
        <f t="shared" si="20"/>
        <v>743.74</v>
      </c>
      <c r="Z44" s="249">
        <f t="shared" si="52"/>
        <v>0</v>
      </c>
      <c r="AA44" s="31">
        <v>7.66</v>
      </c>
      <c r="AB44" s="32">
        <f t="shared" si="70"/>
        <v>5697.05</v>
      </c>
      <c r="AC44" s="32">
        <f t="shared" si="53"/>
        <v>0</v>
      </c>
      <c r="AD44" s="32">
        <f t="shared" si="54"/>
        <v>3982.7404000000006</v>
      </c>
      <c r="AE44" s="32">
        <f t="shared" si="55"/>
        <v>1714.3080000000002</v>
      </c>
      <c r="AF44" s="32">
        <f t="shared" si="56"/>
        <v>0</v>
      </c>
      <c r="AG44" s="32">
        <f t="shared" si="57"/>
        <v>0</v>
      </c>
      <c r="AH44" s="32">
        <f t="shared" si="58"/>
        <v>0</v>
      </c>
      <c r="AI44" s="32">
        <f t="shared" si="59"/>
        <v>0</v>
      </c>
      <c r="AJ44" s="32">
        <f t="shared" si="60"/>
        <v>0</v>
      </c>
      <c r="AK44" s="32">
        <f t="shared" si="61"/>
        <v>0</v>
      </c>
      <c r="AL44" s="32">
        <f t="shared" si="62"/>
        <v>0</v>
      </c>
      <c r="AM44" s="33">
        <f t="shared" si="63"/>
        <v>0</v>
      </c>
      <c r="AN44" s="33">
        <f t="shared" si="64"/>
        <v>0</v>
      </c>
      <c r="AO44" s="33">
        <f t="shared" si="65"/>
        <v>0</v>
      </c>
      <c r="AP44" s="33">
        <f t="shared" si="66"/>
        <v>0</v>
      </c>
      <c r="AQ44" s="32">
        <f>U44*AA44</f>
        <v>5697.0484000000006</v>
      </c>
      <c r="AR44" s="262">
        <f t="shared" si="22"/>
        <v>0</v>
      </c>
      <c r="AS44" s="199"/>
      <c r="AT44" s="106">
        <f>AQ44+AP44</f>
        <v>5697.0484000000006</v>
      </c>
      <c r="AU44" s="83">
        <f t="shared" si="68"/>
        <v>1.5999999995983671E-3</v>
      </c>
      <c r="AV44" s="214">
        <f t="shared" si="69"/>
        <v>100.00000000000001</v>
      </c>
      <c r="AW44" s="35"/>
      <c r="AX44" s="35"/>
      <c r="AY44" s="35"/>
      <c r="AZ44" s="35"/>
      <c r="BA44" s="35"/>
      <c r="BB44" s="35"/>
    </row>
    <row r="45" spans="1:54" x14ac:dyDescent="0.25">
      <c r="A45" s="24" t="s">
        <v>134</v>
      </c>
      <c r="B45" s="52" t="s">
        <v>135</v>
      </c>
      <c r="C45" s="26" t="s">
        <v>136</v>
      </c>
      <c r="D45" s="27" t="s">
        <v>130</v>
      </c>
      <c r="E45" s="28">
        <v>340.51</v>
      </c>
      <c r="F45" s="28"/>
      <c r="G45" s="28">
        <v>210.51</v>
      </c>
      <c r="H45" s="28">
        <v>130</v>
      </c>
      <c r="I45" s="28"/>
      <c r="J45" s="28"/>
      <c r="K45" s="28"/>
      <c r="L45" s="28"/>
      <c r="M45" s="28"/>
      <c r="N45" s="28"/>
      <c r="O45" s="28"/>
      <c r="P45" s="29">
        <f>'[15]Mem. de cálc.'!H360</f>
        <v>0</v>
      </c>
      <c r="Q45" s="29"/>
      <c r="R45" s="29"/>
      <c r="S45" s="242"/>
      <c r="T45" s="220"/>
      <c r="U45" s="30">
        <f t="shared" si="17"/>
        <v>340.51</v>
      </c>
      <c r="V45" s="30">
        <f t="shared" si="18"/>
        <v>340.51</v>
      </c>
      <c r="W45" s="242"/>
      <c r="X45" s="30">
        <f t="shared" si="26"/>
        <v>340.51</v>
      </c>
      <c r="Y45" s="30">
        <f t="shared" si="20"/>
        <v>340.51</v>
      </c>
      <c r="Z45" s="249">
        <f t="shared" si="52"/>
        <v>0</v>
      </c>
      <c r="AA45" s="31">
        <v>7.3</v>
      </c>
      <c r="AB45" s="32">
        <f t="shared" si="70"/>
        <v>2485.7199999999998</v>
      </c>
      <c r="AC45" s="32">
        <f t="shared" si="53"/>
        <v>0</v>
      </c>
      <c r="AD45" s="32">
        <f t="shared" si="54"/>
        <v>1536.723</v>
      </c>
      <c r="AE45" s="32">
        <f t="shared" si="55"/>
        <v>949</v>
      </c>
      <c r="AF45" s="32">
        <f t="shared" si="56"/>
        <v>0</v>
      </c>
      <c r="AG45" s="32">
        <f t="shared" si="57"/>
        <v>0</v>
      </c>
      <c r="AH45" s="32">
        <f t="shared" si="58"/>
        <v>0</v>
      </c>
      <c r="AI45" s="32">
        <f t="shared" si="59"/>
        <v>0</v>
      </c>
      <c r="AJ45" s="32">
        <f t="shared" si="60"/>
        <v>0</v>
      </c>
      <c r="AK45" s="32">
        <f t="shared" si="61"/>
        <v>0</v>
      </c>
      <c r="AL45" s="32">
        <f t="shared" si="62"/>
        <v>0</v>
      </c>
      <c r="AM45" s="33">
        <f t="shared" si="63"/>
        <v>0</v>
      </c>
      <c r="AN45" s="33">
        <f t="shared" si="64"/>
        <v>0</v>
      </c>
      <c r="AO45" s="33">
        <f t="shared" si="65"/>
        <v>0</v>
      </c>
      <c r="AP45" s="33">
        <f t="shared" si="66"/>
        <v>0</v>
      </c>
      <c r="AQ45" s="32">
        <f>U45*AA45</f>
        <v>2485.723</v>
      </c>
      <c r="AR45" s="262">
        <f t="shared" si="22"/>
        <v>0</v>
      </c>
      <c r="AS45" s="199"/>
      <c r="AT45" s="106">
        <f t="shared" si="67"/>
        <v>2485.723</v>
      </c>
      <c r="AU45" s="83">
        <f t="shared" si="68"/>
        <v>-3.0000000001564331E-3</v>
      </c>
      <c r="AV45" s="214">
        <f t="shared" si="69"/>
        <v>100</v>
      </c>
      <c r="AW45" s="35"/>
      <c r="AX45" s="35"/>
      <c r="AY45" s="35"/>
      <c r="AZ45" s="35"/>
      <c r="BA45" s="35"/>
      <c r="BB45" s="35"/>
    </row>
    <row r="46" spans="1:54" ht="28.5" x14ac:dyDescent="0.25">
      <c r="A46" s="24" t="s">
        <v>137</v>
      </c>
      <c r="B46" s="52" t="s">
        <v>138</v>
      </c>
      <c r="C46" s="26" t="s">
        <v>139</v>
      </c>
      <c r="D46" s="27" t="s">
        <v>58</v>
      </c>
      <c r="E46" s="28">
        <v>291.28000000000003</v>
      </c>
      <c r="F46" s="28"/>
      <c r="G46" s="28">
        <v>137.21</v>
      </c>
      <c r="H46" s="28">
        <v>154.07</v>
      </c>
      <c r="I46" s="28"/>
      <c r="J46" s="28"/>
      <c r="K46" s="28"/>
      <c r="L46" s="28"/>
      <c r="M46" s="28"/>
      <c r="N46" s="28"/>
      <c r="O46" s="28"/>
      <c r="P46" s="29">
        <f>'[15]Mem. de cálc.'!H381</f>
        <v>0</v>
      </c>
      <c r="Q46" s="29"/>
      <c r="R46" s="29"/>
      <c r="S46" s="242"/>
      <c r="T46" s="220"/>
      <c r="U46" s="30">
        <f t="shared" si="17"/>
        <v>291.27999999999997</v>
      </c>
      <c r="V46" s="30">
        <f t="shared" si="18"/>
        <v>291.27999999999997</v>
      </c>
      <c r="W46" s="242"/>
      <c r="X46" s="30">
        <f t="shared" si="26"/>
        <v>291.27999999999997</v>
      </c>
      <c r="Y46" s="30">
        <f t="shared" si="20"/>
        <v>291.27999999999997</v>
      </c>
      <c r="Z46" s="249">
        <f t="shared" si="52"/>
        <v>0</v>
      </c>
      <c r="AA46" s="31">
        <v>206.8</v>
      </c>
      <c r="AB46" s="32">
        <f t="shared" si="70"/>
        <v>60236.7</v>
      </c>
      <c r="AC46" s="32">
        <f t="shared" si="53"/>
        <v>0</v>
      </c>
      <c r="AD46" s="32">
        <f t="shared" si="54"/>
        <v>28375.028000000002</v>
      </c>
      <c r="AE46" s="32">
        <f t="shared" si="55"/>
        <v>31861.675999999999</v>
      </c>
      <c r="AF46" s="32">
        <f t="shared" si="56"/>
        <v>0</v>
      </c>
      <c r="AG46" s="32">
        <f t="shared" si="57"/>
        <v>0</v>
      </c>
      <c r="AH46" s="32">
        <f t="shared" si="58"/>
        <v>0</v>
      </c>
      <c r="AI46" s="32">
        <f t="shared" si="59"/>
        <v>0</v>
      </c>
      <c r="AJ46" s="32">
        <f t="shared" si="60"/>
        <v>0</v>
      </c>
      <c r="AK46" s="32">
        <f t="shared" si="61"/>
        <v>0</v>
      </c>
      <c r="AL46" s="32">
        <f t="shared" si="62"/>
        <v>0</v>
      </c>
      <c r="AM46" s="33">
        <f t="shared" si="63"/>
        <v>0</v>
      </c>
      <c r="AN46" s="33">
        <f t="shared" si="64"/>
        <v>0</v>
      </c>
      <c r="AO46" s="33">
        <f t="shared" si="65"/>
        <v>0</v>
      </c>
      <c r="AP46" s="33">
        <f t="shared" si="66"/>
        <v>0</v>
      </c>
      <c r="AQ46" s="32">
        <f>U46*AA46</f>
        <v>60236.703999999998</v>
      </c>
      <c r="AR46" s="262">
        <f t="shared" si="22"/>
        <v>0</v>
      </c>
      <c r="AS46" s="199"/>
      <c r="AT46" s="106">
        <f t="shared" si="67"/>
        <v>60236.703999999998</v>
      </c>
      <c r="AU46" s="83">
        <f t="shared" si="68"/>
        <v>-4.0000000008149073E-3</v>
      </c>
      <c r="AV46" s="214">
        <f t="shared" si="69"/>
        <v>99.999999999999972</v>
      </c>
      <c r="AW46" s="55"/>
      <c r="AX46" s="55"/>
      <c r="AY46" s="55"/>
      <c r="AZ46" s="55"/>
      <c r="BA46" s="55"/>
      <c r="BB46" s="55"/>
    </row>
    <row r="47" spans="1:54" ht="28.5" x14ac:dyDescent="0.25">
      <c r="A47" s="24">
        <v>89203</v>
      </c>
      <c r="B47" s="52" t="s">
        <v>140</v>
      </c>
      <c r="C47" s="26" t="s">
        <v>141</v>
      </c>
      <c r="D47" s="27" t="s">
        <v>80</v>
      </c>
      <c r="E47" s="28">
        <v>81</v>
      </c>
      <c r="F47" s="28"/>
      <c r="G47" s="28">
        <v>81</v>
      </c>
      <c r="H47" s="28">
        <v>0</v>
      </c>
      <c r="I47" s="28"/>
      <c r="J47" s="28"/>
      <c r="K47" s="28"/>
      <c r="L47" s="28"/>
      <c r="M47" s="28"/>
      <c r="N47" s="28"/>
      <c r="O47" s="28"/>
      <c r="P47" s="29"/>
      <c r="Q47" s="29"/>
      <c r="R47" s="29"/>
      <c r="S47" s="242"/>
      <c r="T47" s="220"/>
      <c r="U47" s="30">
        <f t="shared" si="17"/>
        <v>81</v>
      </c>
      <c r="V47" s="30">
        <f t="shared" si="18"/>
        <v>81</v>
      </c>
      <c r="W47" s="242"/>
      <c r="X47" s="30">
        <f t="shared" si="26"/>
        <v>81</v>
      </c>
      <c r="Y47" s="30">
        <f t="shared" si="20"/>
        <v>81</v>
      </c>
      <c r="Z47" s="249">
        <f t="shared" si="52"/>
        <v>0</v>
      </c>
      <c r="AA47" s="31">
        <v>152.53</v>
      </c>
      <c r="AB47" s="32">
        <f t="shared" si="70"/>
        <v>12354.93</v>
      </c>
      <c r="AC47" s="32">
        <f t="shared" si="53"/>
        <v>0</v>
      </c>
      <c r="AD47" s="32">
        <f t="shared" si="54"/>
        <v>12354.93</v>
      </c>
      <c r="AE47" s="32">
        <f t="shared" si="55"/>
        <v>0</v>
      </c>
      <c r="AF47" s="32">
        <f t="shared" si="56"/>
        <v>0</v>
      </c>
      <c r="AG47" s="32">
        <f t="shared" si="57"/>
        <v>0</v>
      </c>
      <c r="AH47" s="32">
        <f t="shared" si="58"/>
        <v>0</v>
      </c>
      <c r="AI47" s="32">
        <f t="shared" si="59"/>
        <v>0</v>
      </c>
      <c r="AJ47" s="32">
        <f t="shared" si="60"/>
        <v>0</v>
      </c>
      <c r="AK47" s="32">
        <f t="shared" si="61"/>
        <v>0</v>
      </c>
      <c r="AL47" s="32">
        <f t="shared" si="62"/>
        <v>0</v>
      </c>
      <c r="AM47" s="33">
        <f t="shared" si="63"/>
        <v>0</v>
      </c>
      <c r="AN47" s="33">
        <f t="shared" si="64"/>
        <v>0</v>
      </c>
      <c r="AO47" s="33">
        <f t="shared" si="65"/>
        <v>0</v>
      </c>
      <c r="AP47" s="33">
        <f t="shared" si="66"/>
        <v>0</v>
      </c>
      <c r="AQ47" s="32">
        <f>U47*AA47</f>
        <v>12354.93</v>
      </c>
      <c r="AR47" s="262">
        <f t="shared" si="22"/>
        <v>0</v>
      </c>
      <c r="AS47" s="199"/>
      <c r="AT47" s="106">
        <f t="shared" si="67"/>
        <v>12354.93</v>
      </c>
      <c r="AU47" s="83">
        <f t="shared" si="68"/>
        <v>0</v>
      </c>
      <c r="AV47" s="214">
        <f t="shared" si="69"/>
        <v>100</v>
      </c>
      <c r="AW47" s="55"/>
      <c r="AX47" s="55"/>
      <c r="AY47" s="55"/>
      <c r="AZ47" s="55"/>
      <c r="BA47" s="55"/>
      <c r="BB47" s="55"/>
    </row>
    <row r="48" spans="1:54" x14ac:dyDescent="0.25">
      <c r="A48" s="11"/>
      <c r="B48" s="36"/>
      <c r="C48" s="13" t="s">
        <v>142</v>
      </c>
      <c r="D48" s="13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37"/>
      <c r="Q48" s="37"/>
      <c r="R48" s="37"/>
      <c r="S48" s="242"/>
      <c r="T48" s="221"/>
      <c r="U48" s="39"/>
      <c r="V48" s="39"/>
      <c r="W48" s="39"/>
      <c r="X48" s="39"/>
      <c r="Y48" s="39"/>
      <c r="Z48" s="250"/>
      <c r="AA48" s="39"/>
      <c r="AB48" s="40">
        <f t="shared" ref="AB48" si="71">SUM(AB40:AB47)</f>
        <v>103586.0852</v>
      </c>
      <c r="AC48" s="41">
        <f>SUM(AC40:AC47)</f>
        <v>0</v>
      </c>
      <c r="AD48" s="41">
        <f t="shared" ref="AD48:AQ48" si="72">SUM(AD40:AD47)</f>
        <v>54517.474800000004</v>
      </c>
      <c r="AE48" s="41">
        <f t="shared" si="72"/>
        <v>47290.499320000003</v>
      </c>
      <c r="AF48" s="41">
        <f t="shared" si="72"/>
        <v>0</v>
      </c>
      <c r="AG48" s="41">
        <f t="shared" si="72"/>
        <v>0</v>
      </c>
      <c r="AH48" s="41">
        <f t="shared" si="72"/>
        <v>1778.1120000000001</v>
      </c>
      <c r="AI48" s="41">
        <f t="shared" si="72"/>
        <v>0</v>
      </c>
      <c r="AJ48" s="41">
        <f t="shared" si="72"/>
        <v>0</v>
      </c>
      <c r="AK48" s="41">
        <f t="shared" si="72"/>
        <v>0</v>
      </c>
      <c r="AL48" s="41">
        <f t="shared" si="72"/>
        <v>0</v>
      </c>
      <c r="AM48" s="41">
        <f t="shared" si="72"/>
        <v>0</v>
      </c>
      <c r="AN48" s="41">
        <f t="shared" si="72"/>
        <v>0</v>
      </c>
      <c r="AO48" s="41">
        <f t="shared" si="72"/>
        <v>0</v>
      </c>
      <c r="AP48" s="40">
        <f t="shared" si="72"/>
        <v>0</v>
      </c>
      <c r="AQ48" s="41">
        <f t="shared" si="72"/>
        <v>103585.49539999999</v>
      </c>
      <c r="AR48" s="262">
        <f t="shared" si="22"/>
        <v>0</v>
      </c>
      <c r="AS48" s="200"/>
      <c r="AT48" s="202">
        <f>SUBTOTAL(9,AT40:AT47)</f>
        <v>103585.49539999999</v>
      </c>
      <c r="AU48" s="270">
        <f t="shared" si="68"/>
        <v>0.58980000001611188</v>
      </c>
      <c r="AV48" s="214"/>
      <c r="AW48" s="110">
        <f>AT48+AU48</f>
        <v>103586.0852</v>
      </c>
      <c r="AX48" s="110">
        <f>AB48</f>
        <v>103586.0852</v>
      </c>
      <c r="AY48" s="23"/>
      <c r="AZ48" s="23"/>
      <c r="BA48" s="23"/>
      <c r="BB48" s="23"/>
    </row>
    <row r="49" spans="1:54" x14ac:dyDescent="0.25">
      <c r="A49" s="58"/>
      <c r="B49" s="59"/>
      <c r="C49" s="66"/>
      <c r="D49" s="60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29"/>
      <c r="Q49" s="29"/>
      <c r="R49" s="29"/>
      <c r="S49" s="242"/>
      <c r="T49" s="224"/>
      <c r="U49" s="63"/>
      <c r="V49" s="63"/>
      <c r="W49" s="242"/>
      <c r="X49" s="63"/>
      <c r="Y49" s="63"/>
      <c r="Z49" s="250"/>
      <c r="AA49" s="63"/>
      <c r="AB49" s="63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54">
        <f>TRUNC(P49*AA49,2)</f>
        <v>0</v>
      </c>
      <c r="AN49" s="33"/>
      <c r="AO49" s="54"/>
      <c r="AP49" s="33"/>
      <c r="AQ49" s="32"/>
      <c r="AR49" s="262"/>
      <c r="AS49" s="199"/>
      <c r="AT49" s="271"/>
      <c r="AU49" s="83"/>
      <c r="AV49" s="214"/>
      <c r="AW49" s="55"/>
      <c r="AX49" s="55"/>
      <c r="AY49" s="55"/>
      <c r="AZ49" s="55"/>
      <c r="BA49" s="55"/>
      <c r="BB49" s="55"/>
    </row>
    <row r="50" spans="1:54" x14ac:dyDescent="0.25">
      <c r="A50" s="11"/>
      <c r="B50" s="11" t="s">
        <v>143</v>
      </c>
      <c r="C50" s="12" t="s">
        <v>144</v>
      </c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37"/>
      <c r="Q50" s="37"/>
      <c r="R50" s="37"/>
      <c r="S50" s="242"/>
      <c r="T50" s="222"/>
      <c r="U50" s="39"/>
      <c r="V50" s="39"/>
      <c r="W50" s="39"/>
      <c r="X50" s="39"/>
      <c r="Y50" s="39"/>
      <c r="Z50" s="250"/>
      <c r="AA50" s="39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262"/>
      <c r="AS50" s="202"/>
      <c r="AT50" s="202"/>
      <c r="AU50" s="270"/>
      <c r="AV50" s="214"/>
      <c r="AW50" s="23"/>
      <c r="AX50" s="23"/>
      <c r="AY50" s="23"/>
      <c r="AZ50" s="23"/>
      <c r="BA50" s="23"/>
      <c r="BB50" s="23"/>
    </row>
    <row r="51" spans="1:54" ht="28.5" x14ac:dyDescent="0.25">
      <c r="A51" s="24" t="s">
        <v>145</v>
      </c>
      <c r="B51" s="52" t="s">
        <v>146</v>
      </c>
      <c r="C51" s="26" t="s">
        <v>147</v>
      </c>
      <c r="D51" s="27" t="s">
        <v>51</v>
      </c>
      <c r="E51" s="28">
        <v>53.065399999999997</v>
      </c>
      <c r="F51" s="28"/>
      <c r="G51" s="28">
        <v>1.33</v>
      </c>
      <c r="H51" s="28">
        <v>4.95</v>
      </c>
      <c r="I51" s="28"/>
      <c r="J51" s="28">
        <v>2.31</v>
      </c>
      <c r="K51" s="28">
        <v>3.93</v>
      </c>
      <c r="L51" s="28">
        <v>8.91</v>
      </c>
      <c r="M51" s="28"/>
      <c r="N51" s="28">
        <v>8.18</v>
      </c>
      <c r="O51" s="28"/>
      <c r="P51" s="29">
        <f>'[15]Mem. de cálc.'!H435</f>
        <v>23.455005000000003</v>
      </c>
      <c r="Q51" s="29"/>
      <c r="R51" s="29"/>
      <c r="S51" s="242"/>
      <c r="T51" s="220"/>
      <c r="U51" s="30">
        <f t="shared" si="17"/>
        <v>53.065004999999999</v>
      </c>
      <c r="V51" s="30">
        <f t="shared" si="18"/>
        <v>53.065004999999999</v>
      </c>
      <c r="W51" s="242"/>
      <c r="X51" s="30">
        <f t="shared" ref="X51:X57" si="73">W51+U51</f>
        <v>53.065004999999999</v>
      </c>
      <c r="Y51" s="30">
        <f t="shared" si="20"/>
        <v>53.065004999999999</v>
      </c>
      <c r="Z51" s="249">
        <f t="shared" ref="Z51:Z57" si="74">E51-V51</f>
        <v>3.949999999974807E-4</v>
      </c>
      <c r="AA51" s="31">
        <v>361.39</v>
      </c>
      <c r="AB51" s="32">
        <f>TRUNC(ROUND(E51*AA51,2),2)</f>
        <v>19177.3</v>
      </c>
      <c r="AC51" s="32">
        <f t="shared" ref="AC51:AC57" si="75">F51*AA51</f>
        <v>0</v>
      </c>
      <c r="AD51" s="32">
        <f t="shared" ref="AD51:AD57" si="76">G51*AA51</f>
        <v>480.64870000000002</v>
      </c>
      <c r="AE51" s="32">
        <f t="shared" ref="AE51:AE57" si="77">H51*AA51</f>
        <v>1788.8805</v>
      </c>
      <c r="AF51" s="32">
        <f t="shared" ref="AF51:AF57" si="78">I51*AA51</f>
        <v>0</v>
      </c>
      <c r="AG51" s="32">
        <f t="shared" ref="AG51:AG57" si="79">J51*AA51</f>
        <v>834.81089999999995</v>
      </c>
      <c r="AH51" s="32">
        <f t="shared" ref="AH51:AH57" si="80">K51*AA51</f>
        <v>1420.2627</v>
      </c>
      <c r="AI51" s="32">
        <f t="shared" ref="AI51:AI57" si="81">L51*AA51</f>
        <v>3219.9848999999999</v>
      </c>
      <c r="AJ51" s="32">
        <f t="shared" ref="AJ51:AJ57" si="82">M51*AA51</f>
        <v>0</v>
      </c>
      <c r="AK51" s="32">
        <f t="shared" ref="AK51:AK57" si="83">N51*AA51</f>
        <v>2956.1701999999996</v>
      </c>
      <c r="AL51" s="32">
        <f t="shared" ref="AL51:AL57" si="84">O51*AA51</f>
        <v>0</v>
      </c>
      <c r="AM51" s="33">
        <f t="shared" ref="AM51:AM57" si="85">TRUNC(ROUND(P51*AA51,2),2)</f>
        <v>8476.4</v>
      </c>
      <c r="AN51" s="33">
        <f t="shared" ref="AN51:AN57" si="86">Q51*AA51</f>
        <v>0</v>
      </c>
      <c r="AO51" s="33">
        <f t="shared" ref="AO51:AO57" si="87">R51*AA51</f>
        <v>0</v>
      </c>
      <c r="AP51" s="33">
        <f t="shared" ref="AP51:AP57" si="88">T51*AA51</f>
        <v>0</v>
      </c>
      <c r="AQ51" s="32">
        <f>AB51</f>
        <v>19177.3</v>
      </c>
      <c r="AR51" s="262">
        <f t="shared" si="22"/>
        <v>0</v>
      </c>
      <c r="AS51" s="199"/>
      <c r="AT51" s="106">
        <f t="shared" ref="AT51:AT57" si="89">AQ51+AP51</f>
        <v>19177.3</v>
      </c>
      <c r="AU51" s="83">
        <f t="shared" ref="AU51:AU58" si="90">AB51-AT51</f>
        <v>0</v>
      </c>
      <c r="AV51" s="214">
        <f t="shared" ref="AV51:AV57" si="91">(V51*100)/E51</f>
        <v>99.999255635498841</v>
      </c>
      <c r="AW51" s="65"/>
      <c r="AX51" s="65"/>
      <c r="AY51" s="65"/>
      <c r="AZ51" s="65"/>
      <c r="BA51" s="65"/>
      <c r="BB51" s="65"/>
    </row>
    <row r="52" spans="1:54" x14ac:dyDescent="0.25">
      <c r="A52" s="24" t="s">
        <v>148</v>
      </c>
      <c r="B52" s="52" t="s">
        <v>149</v>
      </c>
      <c r="C52" s="26" t="s">
        <v>120</v>
      </c>
      <c r="D52" s="27" t="s">
        <v>51</v>
      </c>
      <c r="E52" s="28">
        <v>56.4</v>
      </c>
      <c r="F52" s="28"/>
      <c r="G52" s="28">
        <v>6.26</v>
      </c>
      <c r="H52" s="28">
        <v>0</v>
      </c>
      <c r="I52" s="28">
        <v>44.6</v>
      </c>
      <c r="J52" s="28">
        <v>5.54</v>
      </c>
      <c r="K52" s="28"/>
      <c r="L52" s="28"/>
      <c r="M52" s="28"/>
      <c r="N52" s="28"/>
      <c r="O52" s="28"/>
      <c r="P52" s="29"/>
      <c r="Q52" s="29"/>
      <c r="R52" s="29"/>
      <c r="S52" s="242"/>
      <c r="T52" s="220"/>
      <c r="U52" s="30">
        <f t="shared" si="17"/>
        <v>56.4</v>
      </c>
      <c r="V52" s="30">
        <f t="shared" si="18"/>
        <v>56.4</v>
      </c>
      <c r="W52" s="242"/>
      <c r="X52" s="30">
        <f t="shared" si="73"/>
        <v>56.4</v>
      </c>
      <c r="Y52" s="30">
        <f t="shared" si="20"/>
        <v>56.4</v>
      </c>
      <c r="Z52" s="249">
        <f t="shared" si="74"/>
        <v>0</v>
      </c>
      <c r="AA52" s="31">
        <v>374.2</v>
      </c>
      <c r="AB52" s="32">
        <f>TRUNC(ROUND(E52*AA52,2),2)</f>
        <v>21104.880000000001</v>
      </c>
      <c r="AC52" s="32">
        <f t="shared" si="75"/>
        <v>0</v>
      </c>
      <c r="AD52" s="32">
        <f t="shared" si="76"/>
        <v>2342.4919999999997</v>
      </c>
      <c r="AE52" s="32">
        <f t="shared" si="77"/>
        <v>0</v>
      </c>
      <c r="AF52" s="32">
        <f t="shared" si="78"/>
        <v>16689.32</v>
      </c>
      <c r="AG52" s="32">
        <f t="shared" si="79"/>
        <v>2073.0679999999998</v>
      </c>
      <c r="AH52" s="32">
        <f t="shared" si="80"/>
        <v>0</v>
      </c>
      <c r="AI52" s="32">
        <f t="shared" si="81"/>
        <v>0</v>
      </c>
      <c r="AJ52" s="32">
        <f t="shared" si="82"/>
        <v>0</v>
      </c>
      <c r="AK52" s="32">
        <f t="shared" si="83"/>
        <v>0</v>
      </c>
      <c r="AL52" s="32">
        <f t="shared" si="84"/>
        <v>0</v>
      </c>
      <c r="AM52" s="33">
        <f t="shared" si="85"/>
        <v>0</v>
      </c>
      <c r="AN52" s="33">
        <f t="shared" si="86"/>
        <v>0</v>
      </c>
      <c r="AO52" s="33">
        <f t="shared" si="87"/>
        <v>0</v>
      </c>
      <c r="AP52" s="33">
        <f t="shared" si="88"/>
        <v>0</v>
      </c>
      <c r="AQ52" s="32">
        <f>U52*AA52</f>
        <v>21104.879999999997</v>
      </c>
      <c r="AR52" s="262">
        <f t="shared" si="22"/>
        <v>0</v>
      </c>
      <c r="AS52" s="199"/>
      <c r="AT52" s="106">
        <f t="shared" si="89"/>
        <v>21104.879999999997</v>
      </c>
      <c r="AU52" s="83">
        <f t="shared" si="90"/>
        <v>0</v>
      </c>
      <c r="AV52" s="214">
        <f t="shared" si="91"/>
        <v>100</v>
      </c>
      <c r="AW52" s="65"/>
      <c r="AX52" s="65"/>
      <c r="AY52" s="65"/>
      <c r="AZ52" s="65"/>
      <c r="BA52" s="65"/>
      <c r="BB52" s="65"/>
    </row>
    <row r="53" spans="1:54" x14ac:dyDescent="0.25">
      <c r="A53" s="24" t="s">
        <v>150</v>
      </c>
      <c r="B53" s="52" t="s">
        <v>151</v>
      </c>
      <c r="C53" s="26" t="s">
        <v>129</v>
      </c>
      <c r="D53" s="27" t="s">
        <v>130</v>
      </c>
      <c r="E53" s="28">
        <v>2893.62</v>
      </c>
      <c r="F53" s="28"/>
      <c r="G53" s="28">
        <v>208.3</v>
      </c>
      <c r="H53" s="28">
        <v>116.7</v>
      </c>
      <c r="I53" s="28">
        <v>1539.3</v>
      </c>
      <c r="J53" s="28">
        <v>327.64999999999998</v>
      </c>
      <c r="K53" s="28">
        <v>86.02</v>
      </c>
      <c r="L53" s="28">
        <v>227.16</v>
      </c>
      <c r="M53" s="28"/>
      <c r="N53" s="28">
        <v>389.49</v>
      </c>
      <c r="O53" s="28"/>
      <c r="P53" s="29"/>
      <c r="Q53" s="29"/>
      <c r="R53" s="29"/>
      <c r="S53" s="242"/>
      <c r="T53" s="220"/>
      <c r="U53" s="30">
        <f t="shared" si="17"/>
        <v>2894.62</v>
      </c>
      <c r="V53" s="30">
        <f t="shared" si="18"/>
        <v>2894.62</v>
      </c>
      <c r="W53" s="242"/>
      <c r="X53" s="30">
        <f t="shared" si="73"/>
        <v>2894.62</v>
      </c>
      <c r="Y53" s="30">
        <f t="shared" si="20"/>
        <v>2894.62</v>
      </c>
      <c r="Z53" s="249">
        <v>0</v>
      </c>
      <c r="AA53" s="31">
        <v>7.34</v>
      </c>
      <c r="AB53" s="32">
        <f>TRUNC(ROUND(E53*AA53,2),2)</f>
        <v>21239.17</v>
      </c>
      <c r="AC53" s="32">
        <f t="shared" si="75"/>
        <v>0</v>
      </c>
      <c r="AD53" s="32">
        <f t="shared" si="76"/>
        <v>1528.922</v>
      </c>
      <c r="AE53" s="32">
        <f t="shared" si="77"/>
        <v>856.57799999999997</v>
      </c>
      <c r="AF53" s="32">
        <f t="shared" si="78"/>
        <v>11298.462</v>
      </c>
      <c r="AG53" s="32">
        <f t="shared" si="79"/>
        <v>2404.9509999999996</v>
      </c>
      <c r="AH53" s="32">
        <f t="shared" si="80"/>
        <v>631.38679999999999</v>
      </c>
      <c r="AI53" s="32">
        <f t="shared" si="81"/>
        <v>1667.3543999999999</v>
      </c>
      <c r="AJ53" s="32">
        <f t="shared" si="82"/>
        <v>0</v>
      </c>
      <c r="AK53" s="32">
        <f t="shared" si="83"/>
        <v>2858.8566000000001</v>
      </c>
      <c r="AL53" s="32">
        <f t="shared" si="84"/>
        <v>0</v>
      </c>
      <c r="AM53" s="33">
        <f t="shared" si="85"/>
        <v>0</v>
      </c>
      <c r="AN53" s="33">
        <f t="shared" si="86"/>
        <v>0</v>
      </c>
      <c r="AO53" s="33">
        <f t="shared" si="87"/>
        <v>0</v>
      </c>
      <c r="AP53" s="33">
        <f t="shared" si="88"/>
        <v>0</v>
      </c>
      <c r="AQ53" s="32">
        <f>AB53</f>
        <v>21239.17</v>
      </c>
      <c r="AR53" s="262">
        <f t="shared" si="22"/>
        <v>0</v>
      </c>
      <c r="AS53" s="199"/>
      <c r="AT53" s="106">
        <f t="shared" si="89"/>
        <v>21239.17</v>
      </c>
      <c r="AU53" s="83">
        <f t="shared" si="90"/>
        <v>0</v>
      </c>
      <c r="AV53" s="214">
        <f t="shared" si="91"/>
        <v>100.0345587879542</v>
      </c>
      <c r="AW53" s="65"/>
      <c r="AX53" s="65"/>
      <c r="AY53" s="65"/>
      <c r="AZ53" s="65"/>
      <c r="BA53" s="65"/>
      <c r="BB53" s="65"/>
    </row>
    <row r="54" spans="1:54" x14ac:dyDescent="0.25">
      <c r="A54" s="24" t="s">
        <v>152</v>
      </c>
      <c r="B54" s="52" t="s">
        <v>153</v>
      </c>
      <c r="C54" s="26" t="s">
        <v>154</v>
      </c>
      <c r="D54" s="27" t="s">
        <v>130</v>
      </c>
      <c r="E54" s="28">
        <v>1922.43</v>
      </c>
      <c r="F54" s="28"/>
      <c r="G54" s="28">
        <v>302.10000000000002</v>
      </c>
      <c r="H54" s="28">
        <v>310.8</v>
      </c>
      <c r="I54" s="28">
        <v>207.3</v>
      </c>
      <c r="J54" s="28">
        <v>243.89</v>
      </c>
      <c r="K54" s="28">
        <v>121.94</v>
      </c>
      <c r="L54" s="28">
        <v>309.86</v>
      </c>
      <c r="M54" s="28"/>
      <c r="N54" s="28">
        <v>239.94</v>
      </c>
      <c r="O54" s="28"/>
      <c r="P54" s="29">
        <f>'[15]Mem. de cálc.'!H524</f>
        <v>66</v>
      </c>
      <c r="Q54" s="29">
        <v>120.6</v>
      </c>
      <c r="R54" s="29"/>
      <c r="S54" s="242"/>
      <c r="T54" s="220"/>
      <c r="U54" s="30">
        <f t="shared" si="17"/>
        <v>1922.4300000000003</v>
      </c>
      <c r="V54" s="30">
        <f t="shared" si="18"/>
        <v>1922.4300000000003</v>
      </c>
      <c r="W54" s="242"/>
      <c r="X54" s="30">
        <f t="shared" si="73"/>
        <v>1922.4300000000003</v>
      </c>
      <c r="Y54" s="30">
        <f t="shared" si="20"/>
        <v>1922.4300000000003</v>
      </c>
      <c r="Z54" s="249">
        <f t="shared" si="74"/>
        <v>0</v>
      </c>
      <c r="AA54" s="31">
        <v>7.66</v>
      </c>
      <c r="AB54" s="32">
        <f>TRUNC(ROUND(E54*AA54,2),2)</f>
        <v>14725.81</v>
      </c>
      <c r="AC54" s="32">
        <f t="shared" si="75"/>
        <v>0</v>
      </c>
      <c r="AD54" s="32">
        <f t="shared" si="76"/>
        <v>2314.0860000000002</v>
      </c>
      <c r="AE54" s="32">
        <f t="shared" si="77"/>
        <v>2380.7280000000001</v>
      </c>
      <c r="AF54" s="32">
        <f t="shared" si="78"/>
        <v>1587.9180000000001</v>
      </c>
      <c r="AG54" s="32">
        <f t="shared" si="79"/>
        <v>1868.1974</v>
      </c>
      <c r="AH54" s="32">
        <f t="shared" si="80"/>
        <v>934.06039999999996</v>
      </c>
      <c r="AI54" s="32">
        <f t="shared" si="81"/>
        <v>2373.5276000000003</v>
      </c>
      <c r="AJ54" s="32">
        <f t="shared" si="82"/>
        <v>0</v>
      </c>
      <c r="AK54" s="32">
        <f t="shared" si="83"/>
        <v>1837.9404</v>
      </c>
      <c r="AL54" s="32">
        <f t="shared" si="84"/>
        <v>0</v>
      </c>
      <c r="AM54" s="33">
        <f t="shared" si="85"/>
        <v>505.56</v>
      </c>
      <c r="AN54" s="33">
        <f t="shared" si="86"/>
        <v>923.79599999999994</v>
      </c>
      <c r="AO54" s="33">
        <f t="shared" si="87"/>
        <v>0</v>
      </c>
      <c r="AP54" s="33">
        <f t="shared" si="88"/>
        <v>0</v>
      </c>
      <c r="AQ54" s="32">
        <f>U54*AA54</f>
        <v>14725.813800000002</v>
      </c>
      <c r="AR54" s="262">
        <f t="shared" si="22"/>
        <v>0</v>
      </c>
      <c r="AS54" s="199"/>
      <c r="AT54" s="106">
        <f t="shared" si="89"/>
        <v>14725.813800000002</v>
      </c>
      <c r="AU54" s="83">
        <f t="shared" si="90"/>
        <v>-3.8000000022293534E-3</v>
      </c>
      <c r="AV54" s="214">
        <f t="shared" si="91"/>
        <v>100.00000000000001</v>
      </c>
      <c r="AW54" s="65"/>
      <c r="AX54" s="65"/>
      <c r="AY54" s="65"/>
      <c r="AZ54" s="65"/>
      <c r="BA54" s="65"/>
      <c r="BB54" s="65"/>
    </row>
    <row r="55" spans="1:54" x14ac:dyDescent="0.25">
      <c r="A55" s="24" t="s">
        <v>155</v>
      </c>
      <c r="B55" s="52" t="s">
        <v>156</v>
      </c>
      <c r="C55" s="26" t="s">
        <v>136</v>
      </c>
      <c r="D55" s="27" t="s">
        <v>130</v>
      </c>
      <c r="E55" s="28">
        <v>1800.59</v>
      </c>
      <c r="F55" s="28"/>
      <c r="G55" s="28">
        <v>114.1</v>
      </c>
      <c r="H55" s="28">
        <v>85.9</v>
      </c>
      <c r="I55" s="28">
        <v>362.8</v>
      </c>
      <c r="J55" s="28">
        <v>215.81</v>
      </c>
      <c r="K55" s="28">
        <v>72.5</v>
      </c>
      <c r="L55" s="28">
        <v>719.61</v>
      </c>
      <c r="M55" s="28"/>
      <c r="N55" s="28">
        <v>230.57</v>
      </c>
      <c r="O55" s="28"/>
      <c r="P55" s="29"/>
      <c r="Q55" s="29"/>
      <c r="R55" s="29"/>
      <c r="S55" s="242"/>
      <c r="T55" s="220"/>
      <c r="U55" s="30">
        <v>1800.59</v>
      </c>
      <c r="V55" s="30">
        <f t="shared" si="18"/>
        <v>1800.59</v>
      </c>
      <c r="W55" s="242"/>
      <c r="X55" s="30">
        <f t="shared" si="73"/>
        <v>1800.59</v>
      </c>
      <c r="Y55" s="30">
        <f t="shared" si="20"/>
        <v>1800.59</v>
      </c>
      <c r="Z55" s="249">
        <f t="shared" si="74"/>
        <v>0</v>
      </c>
      <c r="AA55" s="31">
        <v>7.3</v>
      </c>
      <c r="AB55" s="32">
        <f>TRUNC(ROUND(E55*AA55,2),2)</f>
        <v>13144.31</v>
      </c>
      <c r="AC55" s="32">
        <f t="shared" si="75"/>
        <v>0</v>
      </c>
      <c r="AD55" s="32">
        <f t="shared" si="76"/>
        <v>832.93</v>
      </c>
      <c r="AE55" s="32">
        <f t="shared" si="77"/>
        <v>627.07000000000005</v>
      </c>
      <c r="AF55" s="32">
        <f t="shared" si="78"/>
        <v>2648.44</v>
      </c>
      <c r="AG55" s="32">
        <f t="shared" si="79"/>
        <v>1575.413</v>
      </c>
      <c r="AH55" s="32">
        <f t="shared" si="80"/>
        <v>529.25</v>
      </c>
      <c r="AI55" s="32">
        <f t="shared" si="81"/>
        <v>5253.1530000000002</v>
      </c>
      <c r="AJ55" s="32">
        <f t="shared" si="82"/>
        <v>0</v>
      </c>
      <c r="AK55" s="32">
        <f t="shared" si="83"/>
        <v>1683.1609999999998</v>
      </c>
      <c r="AL55" s="32">
        <f t="shared" si="84"/>
        <v>0</v>
      </c>
      <c r="AM55" s="33">
        <f t="shared" si="85"/>
        <v>0</v>
      </c>
      <c r="AN55" s="33">
        <f t="shared" si="86"/>
        <v>0</v>
      </c>
      <c r="AO55" s="33">
        <f t="shared" si="87"/>
        <v>0</v>
      </c>
      <c r="AP55" s="33">
        <f t="shared" si="88"/>
        <v>0</v>
      </c>
      <c r="AQ55" s="32">
        <f>U55*AA55</f>
        <v>13144.306999999999</v>
      </c>
      <c r="AR55" s="262">
        <f t="shared" si="22"/>
        <v>0</v>
      </c>
      <c r="AS55" s="199"/>
      <c r="AT55" s="106">
        <f t="shared" si="89"/>
        <v>13144.306999999999</v>
      </c>
      <c r="AU55" s="83">
        <f t="shared" si="90"/>
        <v>3.0000000006111804E-3</v>
      </c>
      <c r="AV55" s="214">
        <f t="shared" si="91"/>
        <v>100</v>
      </c>
      <c r="AW55" s="65"/>
      <c r="AX55" s="65"/>
      <c r="AY55" s="65"/>
      <c r="AZ55" s="65"/>
      <c r="BA55" s="65"/>
      <c r="BB55" s="65"/>
    </row>
    <row r="56" spans="1:54" ht="42.75" x14ac:dyDescent="0.25">
      <c r="A56" s="24" t="s">
        <v>157</v>
      </c>
      <c r="B56" s="52" t="s">
        <v>158</v>
      </c>
      <c r="C56" s="26" t="s">
        <v>159</v>
      </c>
      <c r="D56" s="27" t="s">
        <v>58</v>
      </c>
      <c r="E56" s="28">
        <v>1052.3065000000001</v>
      </c>
      <c r="F56" s="28"/>
      <c r="G56" s="28">
        <v>100.66</v>
      </c>
      <c r="H56" s="28">
        <v>48.63</v>
      </c>
      <c r="I56" s="28">
        <v>508.53</v>
      </c>
      <c r="J56" s="28">
        <v>133.96</v>
      </c>
      <c r="K56" s="28">
        <v>40.71</v>
      </c>
      <c r="L56" s="28">
        <v>122.53</v>
      </c>
      <c r="M56" s="28"/>
      <c r="N56" s="28">
        <v>97.29</v>
      </c>
      <c r="O56" s="28"/>
      <c r="P56" s="29"/>
      <c r="Q56" s="29"/>
      <c r="R56" s="29"/>
      <c r="S56" s="242"/>
      <c r="T56" s="220"/>
      <c r="U56" s="30">
        <f t="shared" si="17"/>
        <v>1052.31</v>
      </c>
      <c r="V56" s="30">
        <f t="shared" si="18"/>
        <v>1052.31</v>
      </c>
      <c r="W56" s="242"/>
      <c r="X56" s="30">
        <f t="shared" si="73"/>
        <v>1052.31</v>
      </c>
      <c r="Y56" s="30">
        <f t="shared" si="20"/>
        <v>1052.31</v>
      </c>
      <c r="Z56" s="249">
        <f t="shared" si="74"/>
        <v>-3.4999999998035491E-3</v>
      </c>
      <c r="AA56" s="31">
        <v>105.98</v>
      </c>
      <c r="AB56" s="32">
        <f>E56*AA56</f>
        <v>111523.44287000001</v>
      </c>
      <c r="AC56" s="32">
        <f t="shared" si="75"/>
        <v>0</v>
      </c>
      <c r="AD56" s="32">
        <f t="shared" si="76"/>
        <v>10667.9468</v>
      </c>
      <c r="AE56" s="32">
        <f t="shared" si="77"/>
        <v>5153.8074000000006</v>
      </c>
      <c r="AF56" s="32">
        <f t="shared" si="78"/>
        <v>53894.009400000003</v>
      </c>
      <c r="AG56" s="32">
        <f t="shared" si="79"/>
        <v>14197.080800000002</v>
      </c>
      <c r="AH56" s="32">
        <f t="shared" si="80"/>
        <v>4314.4458000000004</v>
      </c>
      <c r="AI56" s="32">
        <f t="shared" si="81"/>
        <v>12985.7294</v>
      </c>
      <c r="AJ56" s="32">
        <f t="shared" si="82"/>
        <v>0</v>
      </c>
      <c r="AK56" s="32">
        <f t="shared" si="83"/>
        <v>10310.7942</v>
      </c>
      <c r="AL56" s="32">
        <f t="shared" si="84"/>
        <v>0</v>
      </c>
      <c r="AM56" s="33">
        <f t="shared" si="85"/>
        <v>0</v>
      </c>
      <c r="AN56" s="33">
        <f t="shared" si="86"/>
        <v>0</v>
      </c>
      <c r="AO56" s="33">
        <f t="shared" si="87"/>
        <v>0</v>
      </c>
      <c r="AP56" s="33">
        <f t="shared" si="88"/>
        <v>0</v>
      </c>
      <c r="AQ56" s="32">
        <v>111523.01</v>
      </c>
      <c r="AR56" s="262">
        <f t="shared" si="22"/>
        <v>0</v>
      </c>
      <c r="AS56" s="199"/>
      <c r="AT56" s="106">
        <f t="shared" si="89"/>
        <v>111523.01</v>
      </c>
      <c r="AU56" s="83">
        <f t="shared" si="90"/>
        <v>0.43287000001873821</v>
      </c>
      <c r="AV56" s="214">
        <f t="shared" si="91"/>
        <v>100.00033260271601</v>
      </c>
      <c r="AW56" s="65"/>
      <c r="AX56" s="65"/>
      <c r="AY56" s="65"/>
      <c r="AZ56" s="65"/>
      <c r="BA56" s="65"/>
      <c r="BB56" s="65"/>
    </row>
    <row r="57" spans="1:54" x14ac:dyDescent="0.25">
      <c r="A57" s="24" t="s">
        <v>160</v>
      </c>
      <c r="B57" s="52" t="s">
        <v>161</v>
      </c>
      <c r="C57" s="26" t="s">
        <v>162</v>
      </c>
      <c r="D57" s="27" t="s">
        <v>58</v>
      </c>
      <c r="E57" s="28">
        <v>335.1</v>
      </c>
      <c r="F57" s="28"/>
      <c r="G57" s="28"/>
      <c r="H57" s="28">
        <v>0</v>
      </c>
      <c r="I57" s="28"/>
      <c r="J57" s="28"/>
      <c r="K57" s="28"/>
      <c r="L57" s="28">
        <v>335.1</v>
      </c>
      <c r="M57" s="28"/>
      <c r="N57" s="28"/>
      <c r="O57" s="28"/>
      <c r="P57" s="29"/>
      <c r="Q57" s="29"/>
      <c r="R57" s="29"/>
      <c r="S57" s="242"/>
      <c r="T57" s="220"/>
      <c r="U57" s="30">
        <f t="shared" si="17"/>
        <v>335.1</v>
      </c>
      <c r="V57" s="30">
        <f t="shared" si="18"/>
        <v>335.1</v>
      </c>
      <c r="W57" s="242"/>
      <c r="X57" s="30">
        <f t="shared" si="73"/>
        <v>335.1</v>
      </c>
      <c r="Y57" s="30">
        <f t="shared" si="20"/>
        <v>335.1</v>
      </c>
      <c r="Z57" s="249">
        <f t="shared" si="74"/>
        <v>0</v>
      </c>
      <c r="AA57" s="31">
        <v>90.98</v>
      </c>
      <c r="AB57" s="32">
        <f>TRUNC(ROUND(E57*AA57,2),2)</f>
        <v>30487.4</v>
      </c>
      <c r="AC57" s="32">
        <f t="shared" si="75"/>
        <v>0</v>
      </c>
      <c r="AD57" s="32">
        <f t="shared" si="76"/>
        <v>0</v>
      </c>
      <c r="AE57" s="32">
        <f t="shared" si="77"/>
        <v>0</v>
      </c>
      <c r="AF57" s="32">
        <f t="shared" si="78"/>
        <v>0</v>
      </c>
      <c r="AG57" s="32">
        <f t="shared" si="79"/>
        <v>0</v>
      </c>
      <c r="AH57" s="32">
        <f t="shared" si="80"/>
        <v>0</v>
      </c>
      <c r="AI57" s="32">
        <f t="shared" si="81"/>
        <v>30487.398000000005</v>
      </c>
      <c r="AJ57" s="32">
        <f t="shared" si="82"/>
        <v>0</v>
      </c>
      <c r="AK57" s="32">
        <f t="shared" si="83"/>
        <v>0</v>
      </c>
      <c r="AL57" s="32">
        <f t="shared" si="84"/>
        <v>0</v>
      </c>
      <c r="AM57" s="33">
        <f t="shared" si="85"/>
        <v>0</v>
      </c>
      <c r="AN57" s="33">
        <f t="shared" si="86"/>
        <v>0</v>
      </c>
      <c r="AO57" s="33">
        <f t="shared" si="87"/>
        <v>0</v>
      </c>
      <c r="AP57" s="33">
        <f t="shared" si="88"/>
        <v>0</v>
      </c>
      <c r="AQ57" s="32">
        <f>U57*AA57</f>
        <v>30487.398000000005</v>
      </c>
      <c r="AR57" s="262">
        <f t="shared" si="22"/>
        <v>0</v>
      </c>
      <c r="AS57" s="199"/>
      <c r="AT57" s="106">
        <f t="shared" si="89"/>
        <v>30487.398000000005</v>
      </c>
      <c r="AU57" s="83">
        <f t="shared" si="90"/>
        <v>1.9999999967694748E-3</v>
      </c>
      <c r="AV57" s="214">
        <f t="shared" si="91"/>
        <v>100</v>
      </c>
      <c r="AW57" s="65"/>
      <c r="AX57" s="65"/>
      <c r="AY57" s="108">
        <f>AQ61+AP61</f>
        <v>4827.8687999999993</v>
      </c>
      <c r="AZ57" s="65"/>
      <c r="BA57" s="65"/>
      <c r="BB57" s="65"/>
    </row>
    <row r="58" spans="1:54" x14ac:dyDescent="0.25">
      <c r="A58" s="11"/>
      <c r="B58" s="11"/>
      <c r="C58" s="13" t="s">
        <v>163</v>
      </c>
      <c r="D58" s="13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68"/>
      <c r="Q58" s="68"/>
      <c r="R58" s="68"/>
      <c r="S58" s="242"/>
      <c r="T58" s="222"/>
      <c r="U58" s="39"/>
      <c r="V58" s="39"/>
      <c r="W58" s="39"/>
      <c r="X58" s="39"/>
      <c r="Y58" s="39"/>
      <c r="Z58" s="250"/>
      <c r="AA58" s="39"/>
      <c r="AB58" s="41">
        <f>SUM(AB49:AB57)</f>
        <v>231402.31286999999</v>
      </c>
      <c r="AC58" s="41">
        <f>SUM(AC51:AC57)</f>
        <v>0</v>
      </c>
      <c r="AD58" s="41">
        <f t="shared" ref="AD58:AQ58" si="92">SUM(AD51:AD57)</f>
        <v>18167.0255</v>
      </c>
      <c r="AE58" s="41">
        <f t="shared" si="92"/>
        <v>10807.063900000001</v>
      </c>
      <c r="AF58" s="41">
        <f t="shared" si="92"/>
        <v>86118.149399999995</v>
      </c>
      <c r="AG58" s="41">
        <f t="shared" si="92"/>
        <v>22953.521099999998</v>
      </c>
      <c r="AH58" s="41">
        <f t="shared" si="92"/>
        <v>7829.4057000000003</v>
      </c>
      <c r="AI58" s="41">
        <f t="shared" si="92"/>
        <v>55987.147300000004</v>
      </c>
      <c r="AJ58" s="41">
        <f t="shared" si="92"/>
        <v>0</v>
      </c>
      <c r="AK58" s="41">
        <f t="shared" si="92"/>
        <v>19646.922399999999</v>
      </c>
      <c r="AL58" s="41">
        <f t="shared" si="92"/>
        <v>0</v>
      </c>
      <c r="AM58" s="41">
        <f t="shared" si="92"/>
        <v>8981.9599999999991</v>
      </c>
      <c r="AN58" s="41">
        <f t="shared" si="92"/>
        <v>923.79599999999994</v>
      </c>
      <c r="AO58" s="41">
        <f t="shared" si="92"/>
        <v>0</v>
      </c>
      <c r="AP58" s="40">
        <f t="shared" si="92"/>
        <v>0</v>
      </c>
      <c r="AQ58" s="41">
        <f t="shared" si="92"/>
        <v>231401.87880000001</v>
      </c>
      <c r="AR58" s="262">
        <f t="shared" si="22"/>
        <v>0</v>
      </c>
      <c r="AS58" s="200"/>
      <c r="AT58" s="202">
        <f>SUBTOTAL(9,AT51:AT57)</f>
        <v>231401.87880000001</v>
      </c>
      <c r="AU58" s="270">
        <f t="shared" si="90"/>
        <v>0.43406999998842366</v>
      </c>
      <c r="AV58" s="214"/>
      <c r="AW58" s="110">
        <f>AT58+AU58</f>
        <v>231402.31286999999</v>
      </c>
      <c r="AX58" s="110">
        <f>AB58</f>
        <v>231402.31286999999</v>
      </c>
      <c r="AY58" s="23"/>
      <c r="AZ58" s="23"/>
      <c r="BA58" s="23"/>
      <c r="BB58" s="23"/>
    </row>
    <row r="59" spans="1:54" x14ac:dyDescent="0.25">
      <c r="A59" s="58"/>
      <c r="B59" s="59"/>
      <c r="C59" s="66"/>
      <c r="D59" s="60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29"/>
      <c r="Q59" s="29"/>
      <c r="R59" s="29"/>
      <c r="S59" s="242"/>
      <c r="T59" s="220"/>
      <c r="U59" s="63"/>
      <c r="V59" s="63"/>
      <c r="W59" s="242"/>
      <c r="X59" s="63"/>
      <c r="Y59" s="63"/>
      <c r="Z59" s="250"/>
      <c r="AA59" s="63"/>
      <c r="AB59" s="48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3"/>
      <c r="AN59" s="33"/>
      <c r="AO59" s="33"/>
      <c r="AP59" s="33"/>
      <c r="AQ59" s="32"/>
      <c r="AR59" s="262"/>
      <c r="AS59" s="199"/>
      <c r="AT59" s="271"/>
      <c r="AU59" s="83"/>
      <c r="AV59" s="214"/>
      <c r="AW59" s="65"/>
      <c r="AX59" s="65"/>
      <c r="AY59" s="65"/>
      <c r="AZ59" s="65"/>
      <c r="BA59" s="65"/>
      <c r="BB59" s="65"/>
    </row>
    <row r="60" spans="1:54" x14ac:dyDescent="0.25">
      <c r="A60" s="11"/>
      <c r="B60" s="11" t="s">
        <v>164</v>
      </c>
      <c r="C60" s="12" t="s">
        <v>165</v>
      </c>
      <c r="D60" s="13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68"/>
      <c r="Q60" s="68"/>
      <c r="R60" s="68"/>
      <c r="S60" s="242"/>
      <c r="T60" s="221"/>
      <c r="U60" s="39"/>
      <c r="V60" s="39"/>
      <c r="W60" s="39"/>
      <c r="X60" s="39"/>
      <c r="Y60" s="39"/>
      <c r="Z60" s="250"/>
      <c r="AA60" s="39"/>
      <c r="AB60" s="50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0"/>
      <c r="AN60" s="40"/>
      <c r="AO60" s="40"/>
      <c r="AP60" s="40"/>
      <c r="AQ60" s="40"/>
      <c r="AR60" s="262"/>
      <c r="AS60" s="202"/>
      <c r="AT60" s="202"/>
      <c r="AU60" s="270"/>
      <c r="AV60" s="214"/>
      <c r="AW60" s="23"/>
      <c r="AX60" s="23"/>
      <c r="AY60" s="23"/>
      <c r="AZ60" s="23"/>
      <c r="BA60" s="23"/>
      <c r="BB60" s="23"/>
    </row>
    <row r="61" spans="1:54" ht="28.5" x14ac:dyDescent="0.25">
      <c r="A61" s="24" t="s">
        <v>166</v>
      </c>
      <c r="B61" s="25" t="s">
        <v>167</v>
      </c>
      <c r="C61" s="26" t="s">
        <v>168</v>
      </c>
      <c r="D61" s="27" t="s">
        <v>58</v>
      </c>
      <c r="E61" s="28">
        <v>45.84</v>
      </c>
      <c r="F61" s="28"/>
      <c r="G61" s="28"/>
      <c r="H61" s="28">
        <v>0</v>
      </c>
      <c r="I61" s="28"/>
      <c r="J61" s="28"/>
      <c r="K61" s="28"/>
      <c r="L61" s="28"/>
      <c r="M61" s="28"/>
      <c r="N61" s="28"/>
      <c r="O61" s="28"/>
      <c r="P61" s="29">
        <f>'[15]Mem. de cálc.'!H629</f>
        <v>0</v>
      </c>
      <c r="Q61" s="29"/>
      <c r="R61" s="29">
        <v>25.84</v>
      </c>
      <c r="S61" s="242"/>
      <c r="T61" s="220">
        <v>20</v>
      </c>
      <c r="U61" s="30">
        <v>25.84</v>
      </c>
      <c r="V61" s="30">
        <f t="shared" si="18"/>
        <v>45.84</v>
      </c>
      <c r="W61" s="242"/>
      <c r="X61" s="30">
        <f t="shared" ref="X61:X65" si="93">W61+U61</f>
        <v>25.84</v>
      </c>
      <c r="Y61" s="30">
        <f t="shared" si="20"/>
        <v>25.84</v>
      </c>
      <c r="Z61" s="249">
        <f t="shared" ref="Z61:Z64" si="94">E61-V61</f>
        <v>0</v>
      </c>
      <c r="AA61" s="31">
        <v>105.32</v>
      </c>
      <c r="AB61" s="32">
        <f>TRUNC(ROUND(E61*AA61,2),2)</f>
        <v>4827.87</v>
      </c>
      <c r="AC61" s="32">
        <f>F61*AA61</f>
        <v>0</v>
      </c>
      <c r="AD61" s="32">
        <f>G61*AA61</f>
        <v>0</v>
      </c>
      <c r="AE61" s="32">
        <f>H61*AA61</f>
        <v>0</v>
      </c>
      <c r="AF61" s="32">
        <f>I61*AA61</f>
        <v>0</v>
      </c>
      <c r="AG61" s="32">
        <f>J61*AA61</f>
        <v>0</v>
      </c>
      <c r="AH61" s="32">
        <f>K61*AA61</f>
        <v>0</v>
      </c>
      <c r="AI61" s="32">
        <f>L61*AA61</f>
        <v>0</v>
      </c>
      <c r="AJ61" s="32">
        <f>M61*AA61</f>
        <v>0</v>
      </c>
      <c r="AK61" s="32">
        <f>N61*AA61</f>
        <v>0</v>
      </c>
      <c r="AL61" s="32">
        <f>O61*AA61</f>
        <v>0</v>
      </c>
      <c r="AM61" s="33">
        <f>TRUNC(ROUND(P61*AA61,2),2)</f>
        <v>0</v>
      </c>
      <c r="AN61" s="33">
        <f>Q61*AA61</f>
        <v>0</v>
      </c>
      <c r="AO61" s="33">
        <f>R61*AA61</f>
        <v>2721.4687999999996</v>
      </c>
      <c r="AP61" s="33">
        <f>T61*AA61</f>
        <v>2106.3999999999996</v>
      </c>
      <c r="AQ61" s="32">
        <f>U61*AA61</f>
        <v>2721.4687999999996</v>
      </c>
      <c r="AR61" s="262">
        <f t="shared" si="22"/>
        <v>0</v>
      </c>
      <c r="AS61" s="199"/>
      <c r="AT61" s="106">
        <f t="shared" ref="AT61:AT65" si="95">AQ61+AP61</f>
        <v>4827.8687999999993</v>
      </c>
      <c r="AU61" s="83">
        <f t="shared" ref="AU61:AU66" si="96">AB61-AT61</f>
        <v>1.2000000006082701E-3</v>
      </c>
      <c r="AV61" s="214">
        <f>(V61*100)/E61</f>
        <v>99.999999999999986</v>
      </c>
      <c r="AW61" s="69" t="s">
        <v>169</v>
      </c>
      <c r="AX61" s="69"/>
      <c r="AY61" s="69"/>
      <c r="AZ61" s="69"/>
      <c r="BA61" s="69"/>
      <c r="BB61" s="69"/>
    </row>
    <row r="62" spans="1:54" x14ac:dyDescent="0.25">
      <c r="A62" s="24" t="s">
        <v>170</v>
      </c>
      <c r="B62" s="52" t="s">
        <v>171</v>
      </c>
      <c r="C62" s="26" t="s">
        <v>172</v>
      </c>
      <c r="D62" s="27" t="s">
        <v>93</v>
      </c>
      <c r="E62" s="28">
        <v>10</v>
      </c>
      <c r="F62" s="28"/>
      <c r="G62" s="28"/>
      <c r="H62" s="28">
        <v>0</v>
      </c>
      <c r="I62" s="28"/>
      <c r="J62" s="28"/>
      <c r="K62" s="28"/>
      <c r="L62" s="28"/>
      <c r="M62" s="28"/>
      <c r="N62" s="28"/>
      <c r="O62" s="28"/>
      <c r="P62" s="70"/>
      <c r="Q62" s="70"/>
      <c r="R62" s="70"/>
      <c r="S62" s="242"/>
      <c r="T62" s="225"/>
      <c r="U62" s="30">
        <f t="shared" si="17"/>
        <v>0</v>
      </c>
      <c r="V62" s="30">
        <f t="shared" si="18"/>
        <v>0</v>
      </c>
      <c r="W62" s="242"/>
      <c r="X62" s="30">
        <f t="shared" si="93"/>
        <v>0</v>
      </c>
      <c r="Y62" s="30">
        <f t="shared" si="20"/>
        <v>0</v>
      </c>
      <c r="Z62" s="249">
        <f t="shared" si="94"/>
        <v>10</v>
      </c>
      <c r="AA62" s="31">
        <v>364.88</v>
      </c>
      <c r="AB62" s="32">
        <f>TRUNC(ROUND(E62*AA62,2),2)</f>
        <v>3648.8</v>
      </c>
      <c r="AC62" s="32">
        <f>F62*AA62</f>
        <v>0</v>
      </c>
      <c r="AD62" s="32">
        <f>G62*AA62</f>
        <v>0</v>
      </c>
      <c r="AE62" s="32">
        <f>H62*AA62</f>
        <v>0</v>
      </c>
      <c r="AF62" s="32">
        <f>I62*AA62</f>
        <v>0</v>
      </c>
      <c r="AG62" s="32">
        <f>J62*AA62</f>
        <v>0</v>
      </c>
      <c r="AH62" s="32">
        <f>K62*AA62</f>
        <v>0</v>
      </c>
      <c r="AI62" s="32">
        <f>L62*AA62</f>
        <v>0</v>
      </c>
      <c r="AJ62" s="32">
        <f>M62*AA62</f>
        <v>0</v>
      </c>
      <c r="AK62" s="32">
        <f>N62*AA62</f>
        <v>0</v>
      </c>
      <c r="AL62" s="32">
        <f>O62*AA62</f>
        <v>0</v>
      </c>
      <c r="AM62" s="33">
        <f>TRUNC(ROUND(P62*AA62,2),2)</f>
        <v>0</v>
      </c>
      <c r="AN62" s="33">
        <f>Q62*AA62</f>
        <v>0</v>
      </c>
      <c r="AO62" s="33">
        <f>R62*AA62</f>
        <v>0</v>
      </c>
      <c r="AP62" s="33">
        <f>T62*AA62</f>
        <v>0</v>
      </c>
      <c r="AQ62" s="32">
        <f>U62*AA62</f>
        <v>0</v>
      </c>
      <c r="AR62" s="262">
        <f t="shared" si="22"/>
        <v>0</v>
      </c>
      <c r="AS62" s="199"/>
      <c r="AT62" s="106">
        <f t="shared" si="95"/>
        <v>0</v>
      </c>
      <c r="AU62" s="83">
        <f t="shared" si="96"/>
        <v>3648.8</v>
      </c>
      <c r="AV62" s="214">
        <f>(V62*100)/E62</f>
        <v>0</v>
      </c>
      <c r="AW62" s="65"/>
      <c r="AX62" s="65"/>
      <c r="AY62" s="65"/>
      <c r="AZ62" s="65"/>
      <c r="BA62" s="65"/>
      <c r="BB62" s="65"/>
    </row>
    <row r="63" spans="1:54" x14ac:dyDescent="0.25">
      <c r="A63" s="24" t="s">
        <v>173</v>
      </c>
      <c r="B63" s="52" t="s">
        <v>174</v>
      </c>
      <c r="C63" s="26" t="s">
        <v>175</v>
      </c>
      <c r="D63" s="27" t="s">
        <v>58</v>
      </c>
      <c r="E63" s="28">
        <v>21.375</v>
      </c>
      <c r="F63" s="28"/>
      <c r="G63" s="28"/>
      <c r="H63" s="28">
        <v>0</v>
      </c>
      <c r="I63" s="28"/>
      <c r="J63" s="28"/>
      <c r="K63" s="28"/>
      <c r="L63" s="28"/>
      <c r="M63" s="28"/>
      <c r="N63" s="28"/>
      <c r="O63" s="28"/>
      <c r="P63" s="70"/>
      <c r="Q63" s="70"/>
      <c r="R63" s="70"/>
      <c r="S63" s="242">
        <v>21.38</v>
      </c>
      <c r="T63" s="225"/>
      <c r="U63" s="30">
        <f t="shared" si="17"/>
        <v>0</v>
      </c>
      <c r="V63" s="30">
        <f t="shared" si="18"/>
        <v>0</v>
      </c>
      <c r="W63" s="242">
        <v>21.38</v>
      </c>
      <c r="X63" s="30">
        <f t="shared" si="93"/>
        <v>21.38</v>
      </c>
      <c r="Y63" s="30">
        <f t="shared" si="20"/>
        <v>42.76</v>
      </c>
      <c r="Z63" s="249">
        <f t="shared" si="94"/>
        <v>21.375</v>
      </c>
      <c r="AA63" s="31">
        <v>394.1</v>
      </c>
      <c r="AB63" s="32">
        <f>TRUNC(ROUND(E63*AA63,2),2)</f>
        <v>8423.89</v>
      </c>
      <c r="AC63" s="32">
        <f>F63*AA63</f>
        <v>0</v>
      </c>
      <c r="AD63" s="32">
        <f>G63*AA63</f>
        <v>0</v>
      </c>
      <c r="AE63" s="32">
        <f>H63*AA63</f>
        <v>0</v>
      </c>
      <c r="AF63" s="32">
        <f>I63*AA63</f>
        <v>0</v>
      </c>
      <c r="AG63" s="32">
        <f>J63*AA63</f>
        <v>0</v>
      </c>
      <c r="AH63" s="32">
        <f>K63*AA63</f>
        <v>0</v>
      </c>
      <c r="AI63" s="32">
        <f>L63*AA63</f>
        <v>0</v>
      </c>
      <c r="AJ63" s="32">
        <f>M63*AA63</f>
        <v>0</v>
      </c>
      <c r="AK63" s="32">
        <f>N63*AA63</f>
        <v>0</v>
      </c>
      <c r="AL63" s="32">
        <f>O63*AA63</f>
        <v>0</v>
      </c>
      <c r="AM63" s="33">
        <f>TRUNC(ROUND(P63*AA63,2),2)</f>
        <v>0</v>
      </c>
      <c r="AN63" s="33">
        <f>Q63*AA63</f>
        <v>0</v>
      </c>
      <c r="AO63" s="33">
        <f>R63*AA63</f>
        <v>0</v>
      </c>
      <c r="AP63" s="33">
        <f>T63*AA63</f>
        <v>0</v>
      </c>
      <c r="AQ63" s="32">
        <f>U63*AA63</f>
        <v>0</v>
      </c>
      <c r="AR63" s="262">
        <f t="shared" si="22"/>
        <v>8425.8580000000002</v>
      </c>
      <c r="AS63" s="199"/>
      <c r="AT63" s="106">
        <f t="shared" si="95"/>
        <v>0</v>
      </c>
      <c r="AU63" s="83">
        <f t="shared" si="96"/>
        <v>8423.89</v>
      </c>
      <c r="AV63" s="214">
        <f>(V63*100)/E63</f>
        <v>0</v>
      </c>
      <c r="AW63" s="65"/>
      <c r="AX63" s="65"/>
      <c r="AY63" s="65"/>
      <c r="AZ63" s="65"/>
      <c r="BA63" s="65"/>
      <c r="BB63" s="65"/>
    </row>
    <row r="64" spans="1:54" x14ac:dyDescent="0.25">
      <c r="A64" s="24" t="s">
        <v>176</v>
      </c>
      <c r="B64" s="52" t="s">
        <v>177</v>
      </c>
      <c r="C64" s="26" t="s">
        <v>178</v>
      </c>
      <c r="D64" s="27" t="s">
        <v>80</v>
      </c>
      <c r="E64" s="28">
        <v>209.33999999999975</v>
      </c>
      <c r="F64" s="28"/>
      <c r="G64" s="28"/>
      <c r="H64" s="28">
        <v>0</v>
      </c>
      <c r="I64" s="28"/>
      <c r="J64" s="28"/>
      <c r="K64" s="28"/>
      <c r="L64" s="28"/>
      <c r="M64" s="28"/>
      <c r="N64" s="28">
        <v>138.28</v>
      </c>
      <c r="O64" s="28"/>
      <c r="P64" s="70">
        <f>'[15]Mem. de cálc.'!H700</f>
        <v>24.5</v>
      </c>
      <c r="Q64" s="70"/>
      <c r="R64" s="70"/>
      <c r="S64" s="242"/>
      <c r="T64" s="225"/>
      <c r="U64" s="30">
        <f t="shared" si="17"/>
        <v>162.78</v>
      </c>
      <c r="V64" s="30">
        <f t="shared" si="18"/>
        <v>162.78</v>
      </c>
      <c r="W64" s="242"/>
      <c r="X64" s="30">
        <f t="shared" si="93"/>
        <v>162.78</v>
      </c>
      <c r="Y64" s="30">
        <f t="shared" si="20"/>
        <v>162.78</v>
      </c>
      <c r="Z64" s="249">
        <f t="shared" si="94"/>
        <v>46.559999999999746</v>
      </c>
      <c r="AA64" s="31">
        <v>9.6999999999999993</v>
      </c>
      <c r="AB64" s="32">
        <f>TRUNC(ROUND(E64*AA64,2),2)</f>
        <v>2030.6</v>
      </c>
      <c r="AC64" s="32">
        <f>F64*AA64</f>
        <v>0</v>
      </c>
      <c r="AD64" s="32">
        <f>G64*AA64</f>
        <v>0</v>
      </c>
      <c r="AE64" s="32">
        <f>H64*AA64</f>
        <v>0</v>
      </c>
      <c r="AF64" s="32">
        <f>I64*AA64</f>
        <v>0</v>
      </c>
      <c r="AG64" s="32">
        <f>J64*AA64</f>
        <v>0</v>
      </c>
      <c r="AH64" s="32">
        <f>K64*AA64</f>
        <v>0</v>
      </c>
      <c r="AI64" s="32">
        <f>L64*AA64</f>
        <v>0</v>
      </c>
      <c r="AJ64" s="32">
        <f>M64*AA64</f>
        <v>0</v>
      </c>
      <c r="AK64" s="32">
        <f>N64*AA64</f>
        <v>1341.3159999999998</v>
      </c>
      <c r="AL64" s="32">
        <f>O64*AA64</f>
        <v>0</v>
      </c>
      <c r="AM64" s="33">
        <f>TRUNC(ROUND(P64*AA64,2),2)</f>
        <v>237.65</v>
      </c>
      <c r="AN64" s="33">
        <f>Q64*AA64</f>
        <v>0</v>
      </c>
      <c r="AO64" s="33">
        <f>R64*AA64</f>
        <v>0</v>
      </c>
      <c r="AP64" s="33">
        <f>T64*AA64</f>
        <v>0</v>
      </c>
      <c r="AQ64" s="32">
        <f>V64*AA64</f>
        <v>1578.9659999999999</v>
      </c>
      <c r="AR64" s="262">
        <f t="shared" si="22"/>
        <v>0</v>
      </c>
      <c r="AS64" s="199"/>
      <c r="AT64" s="106">
        <f t="shared" si="95"/>
        <v>1578.9659999999999</v>
      </c>
      <c r="AU64" s="83">
        <f t="shared" si="96"/>
        <v>451.63400000000001</v>
      </c>
      <c r="AV64" s="214">
        <f>(V64*100)/E64</f>
        <v>77.758670106047674</v>
      </c>
      <c r="AW64" s="65"/>
      <c r="AX64" s="65"/>
      <c r="AY64" s="65"/>
      <c r="AZ64" s="65"/>
      <c r="BA64" s="65"/>
      <c r="BB64" s="65"/>
    </row>
    <row r="65" spans="1:54" ht="42.75" x14ac:dyDescent="0.25">
      <c r="A65" s="24" t="s">
        <v>179</v>
      </c>
      <c r="B65" s="52" t="s">
        <v>180</v>
      </c>
      <c r="C65" s="26" t="s">
        <v>181</v>
      </c>
      <c r="D65" s="27" t="s">
        <v>58</v>
      </c>
      <c r="E65" s="28">
        <v>736.2296</v>
      </c>
      <c r="F65" s="28"/>
      <c r="G65" s="28">
        <v>100.55</v>
      </c>
      <c r="H65" s="28">
        <v>0</v>
      </c>
      <c r="I65" s="28"/>
      <c r="J65" s="28"/>
      <c r="K65" s="28">
        <v>115.97</v>
      </c>
      <c r="L65" s="28"/>
      <c r="M65" s="28"/>
      <c r="N65" s="28">
        <v>177.28</v>
      </c>
      <c r="O65" s="28">
        <v>152.71</v>
      </c>
      <c r="P65" s="70">
        <f>'[15]Mem. de cálc.'!H740</f>
        <v>152.52589999999998</v>
      </c>
      <c r="Q65" s="70"/>
      <c r="R65" s="70">
        <v>37.159999999999997</v>
      </c>
      <c r="S65" s="242"/>
      <c r="T65" s="225"/>
      <c r="U65" s="30">
        <v>736.23</v>
      </c>
      <c r="V65" s="30">
        <f t="shared" si="18"/>
        <v>736.23</v>
      </c>
      <c r="W65" s="242"/>
      <c r="X65" s="30">
        <f t="shared" si="93"/>
        <v>736.23</v>
      </c>
      <c r="Y65" s="30">
        <f t="shared" si="20"/>
        <v>736.23</v>
      </c>
      <c r="Z65" s="249">
        <v>0</v>
      </c>
      <c r="AA65" s="31">
        <v>83.58</v>
      </c>
      <c r="AB65" s="32">
        <f>TRUNC(ROUND(E65*AA65,2),2)</f>
        <v>61534.07</v>
      </c>
      <c r="AC65" s="32">
        <f>F65*AA65</f>
        <v>0</v>
      </c>
      <c r="AD65" s="32">
        <f>G65*AA65</f>
        <v>8403.9689999999991</v>
      </c>
      <c r="AE65" s="32">
        <f>H65*AA65</f>
        <v>0</v>
      </c>
      <c r="AF65" s="32">
        <f>I65*AA65</f>
        <v>0</v>
      </c>
      <c r="AG65" s="32">
        <f>J65*AA65</f>
        <v>0</v>
      </c>
      <c r="AH65" s="32">
        <f>K65*AA65</f>
        <v>9692.7726000000002</v>
      </c>
      <c r="AI65" s="32">
        <f>L65*AA65</f>
        <v>0</v>
      </c>
      <c r="AJ65" s="32">
        <f>M65*AA65</f>
        <v>0</v>
      </c>
      <c r="AK65" s="32">
        <f>N65*AA65</f>
        <v>14817.062399999999</v>
      </c>
      <c r="AL65" s="32">
        <f>O65*AA65</f>
        <v>12763.5018</v>
      </c>
      <c r="AM65" s="33">
        <f>TRUNC(ROUND(P65*AA65,2),2)</f>
        <v>12748.11</v>
      </c>
      <c r="AN65" s="33">
        <f>Q65*AA65</f>
        <v>0</v>
      </c>
      <c r="AO65" s="33">
        <f>R65*AA65</f>
        <v>3105.8327999999997</v>
      </c>
      <c r="AP65" s="33">
        <f>T65*AA65</f>
        <v>0</v>
      </c>
      <c r="AQ65" s="32">
        <f>AB65</f>
        <v>61534.07</v>
      </c>
      <c r="AR65" s="262">
        <f t="shared" si="22"/>
        <v>0</v>
      </c>
      <c r="AS65" s="199"/>
      <c r="AT65" s="106">
        <f t="shared" si="95"/>
        <v>61534.07</v>
      </c>
      <c r="AU65" s="83">
        <f t="shared" si="96"/>
        <v>0</v>
      </c>
      <c r="AV65" s="214">
        <f>(V65*100)/E65</f>
        <v>100.00005433087722</v>
      </c>
      <c r="AW65" s="65"/>
      <c r="AX65" s="65"/>
      <c r="AY65" s="65"/>
      <c r="AZ65" s="65"/>
      <c r="BA65" s="65"/>
      <c r="BB65" s="65"/>
    </row>
    <row r="66" spans="1:54" x14ac:dyDescent="0.25">
      <c r="A66" s="11"/>
      <c r="B66" s="11"/>
      <c r="C66" s="13" t="s">
        <v>182</v>
      </c>
      <c r="D66" s="13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200"/>
      <c r="AT66" s="202">
        <f>SUBTOTAL(9,AT61:AT65)</f>
        <v>67940.904800000004</v>
      </c>
      <c r="AU66" s="270">
        <f t="shared" si="96"/>
        <v>-67940.904800000004</v>
      </c>
      <c r="AV66" s="214"/>
      <c r="AW66" s="110">
        <f>AT66+AU66</f>
        <v>0</v>
      </c>
      <c r="AX66" s="110">
        <f>AB66</f>
        <v>0</v>
      </c>
      <c r="AY66" s="23"/>
      <c r="AZ66" s="23"/>
      <c r="BA66" s="23"/>
      <c r="BB66" s="23"/>
    </row>
    <row r="67" spans="1:54" x14ac:dyDescent="0.25">
      <c r="A67" s="58"/>
      <c r="B67" s="59"/>
      <c r="C67" s="66"/>
      <c r="D67" s="60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70"/>
      <c r="Q67" s="70"/>
      <c r="R67" s="70"/>
      <c r="S67" s="242"/>
      <c r="T67" s="225"/>
      <c r="U67" s="71"/>
      <c r="V67" s="71"/>
      <c r="W67" s="242"/>
      <c r="X67" s="71"/>
      <c r="Y67" s="71"/>
      <c r="Z67" s="251"/>
      <c r="AA67" s="71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2"/>
      <c r="AR67" s="262"/>
      <c r="AS67" s="199"/>
      <c r="AT67" s="271"/>
      <c r="AU67" s="83"/>
      <c r="AV67" s="214"/>
      <c r="AW67" s="65"/>
      <c r="AX67" s="65"/>
      <c r="AY67" s="65"/>
      <c r="AZ67" s="65"/>
      <c r="BA67" s="65"/>
      <c r="BB67" s="65"/>
    </row>
    <row r="68" spans="1:54" x14ac:dyDescent="0.25">
      <c r="A68" s="11"/>
      <c r="B68" s="11" t="s">
        <v>183</v>
      </c>
      <c r="C68" s="12" t="s">
        <v>184</v>
      </c>
      <c r="D68" s="13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68"/>
      <c r="Q68" s="68"/>
      <c r="R68" s="68"/>
      <c r="S68" s="242"/>
      <c r="T68" s="222"/>
      <c r="U68" s="39"/>
      <c r="V68" s="39"/>
      <c r="W68" s="39"/>
      <c r="X68" s="39"/>
      <c r="Y68" s="39"/>
      <c r="Z68" s="250"/>
      <c r="AA68" s="39"/>
      <c r="AB68" s="50">
        <f>(E68*AA68)</f>
        <v>0</v>
      </c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0"/>
      <c r="AN68" s="40"/>
      <c r="AO68" s="40"/>
      <c r="AP68" s="40"/>
      <c r="AQ68" s="40"/>
      <c r="AR68" s="262"/>
      <c r="AS68" s="202"/>
      <c r="AT68" s="202"/>
      <c r="AU68" s="270"/>
      <c r="AV68" s="214"/>
      <c r="AW68" s="23"/>
      <c r="AX68" s="23"/>
      <c r="AY68" s="23"/>
      <c r="AZ68" s="23"/>
      <c r="BA68" s="23"/>
      <c r="BB68" s="23"/>
    </row>
    <row r="69" spans="1:54" ht="28.5" x14ac:dyDescent="0.25">
      <c r="A69" s="24" t="s">
        <v>185</v>
      </c>
      <c r="B69" s="52" t="s">
        <v>186</v>
      </c>
      <c r="C69" s="26" t="s">
        <v>187</v>
      </c>
      <c r="D69" s="27" t="s">
        <v>188</v>
      </c>
      <c r="E69" s="28">
        <v>20</v>
      </c>
      <c r="F69" s="28"/>
      <c r="G69" s="72">
        <v>0</v>
      </c>
      <c r="H69" s="28"/>
      <c r="I69" s="28"/>
      <c r="J69" s="28"/>
      <c r="K69" s="28"/>
      <c r="L69" s="28"/>
      <c r="M69" s="28"/>
      <c r="N69" s="28"/>
      <c r="O69" s="28"/>
      <c r="P69" s="70"/>
      <c r="Q69" s="70"/>
      <c r="R69" s="70">
        <v>15</v>
      </c>
      <c r="S69" s="242">
        <v>5</v>
      </c>
      <c r="T69" s="225"/>
      <c r="U69" s="30">
        <f t="shared" si="17"/>
        <v>15</v>
      </c>
      <c r="V69" s="30">
        <f t="shared" si="18"/>
        <v>15</v>
      </c>
      <c r="W69" s="242">
        <v>5</v>
      </c>
      <c r="X69" s="30">
        <f t="shared" ref="X69:X80" si="97">W69+U69</f>
        <v>20</v>
      </c>
      <c r="Y69" s="30">
        <f t="shared" si="20"/>
        <v>25</v>
      </c>
      <c r="Z69" s="249">
        <f t="shared" ref="Z69:Z80" si="98">E69-V69</f>
        <v>5</v>
      </c>
      <c r="AA69" s="31">
        <v>227.75</v>
      </c>
      <c r="AB69" s="32">
        <f t="shared" ref="AB69:AB80" si="99">TRUNC(ROUND(E69*AA69,2),2)</f>
        <v>4555</v>
      </c>
      <c r="AC69" s="32">
        <f t="shared" ref="AC69:AC80" si="100">F69*AA69</f>
        <v>0</v>
      </c>
      <c r="AD69" s="32">
        <f t="shared" ref="AD69:AD80" si="101">G69*AA69</f>
        <v>0</v>
      </c>
      <c r="AE69" s="32">
        <f t="shared" ref="AE69:AE80" si="102">H69*AA69</f>
        <v>0</v>
      </c>
      <c r="AF69" s="32">
        <f t="shared" ref="AF69:AF80" si="103">I69*AA69</f>
        <v>0</v>
      </c>
      <c r="AG69" s="32">
        <f t="shared" ref="AG69:AG80" si="104">J69*AA69</f>
        <v>0</v>
      </c>
      <c r="AH69" s="32">
        <f t="shared" ref="AH69:AH80" si="105">K69*AA69</f>
        <v>0</v>
      </c>
      <c r="AI69" s="32">
        <f t="shared" ref="AI69:AI80" si="106">L69*AA69</f>
        <v>0</v>
      </c>
      <c r="AJ69" s="32">
        <f t="shared" ref="AJ69:AJ80" si="107">M69*AA69</f>
        <v>0</v>
      </c>
      <c r="AK69" s="32">
        <f t="shared" ref="AK69:AK80" si="108">N69*AA69</f>
        <v>0</v>
      </c>
      <c r="AL69" s="32">
        <f t="shared" ref="AL69:AL80" si="109">O69*AA69</f>
        <v>0</v>
      </c>
      <c r="AM69" s="33">
        <f t="shared" ref="AM69:AM80" si="110">TRUNC(ROUND(P69*AA69,2),2)</f>
        <v>0</v>
      </c>
      <c r="AN69" s="33">
        <f t="shared" ref="AN69:AN80" si="111">Q69*AA69</f>
        <v>0</v>
      </c>
      <c r="AO69" s="33">
        <f t="shared" ref="AO69:AO80" si="112">R69*AA69</f>
        <v>3416.25</v>
      </c>
      <c r="AP69" s="33">
        <f t="shared" ref="AP69:AP80" si="113">T69*AA69</f>
        <v>0</v>
      </c>
      <c r="AQ69" s="32">
        <f t="shared" ref="AQ69:AQ80" si="114">U69*AA69</f>
        <v>3416.25</v>
      </c>
      <c r="AR69" s="262">
        <f t="shared" si="22"/>
        <v>1138.75</v>
      </c>
      <c r="AS69" s="199"/>
      <c r="AT69" s="106">
        <f t="shared" ref="AT69:AT80" si="115">AQ69+AP69</f>
        <v>3416.25</v>
      </c>
      <c r="AU69" s="83">
        <f t="shared" ref="AU69:AU81" si="116">AB69-AT69</f>
        <v>1138.75</v>
      </c>
      <c r="AV69" s="214">
        <f t="shared" ref="AV69:AV80" si="117">(V69*100)/E69</f>
        <v>75</v>
      </c>
      <c r="AW69" s="65"/>
      <c r="AX69" s="65"/>
      <c r="AY69" s="65"/>
      <c r="AZ69" s="65"/>
      <c r="BA69" s="65"/>
      <c r="BB69" s="65"/>
    </row>
    <row r="70" spans="1:54" x14ac:dyDescent="0.25">
      <c r="A70" s="24" t="s">
        <v>189</v>
      </c>
      <c r="B70" s="52" t="s">
        <v>190</v>
      </c>
      <c r="C70" s="26" t="s">
        <v>191</v>
      </c>
      <c r="D70" s="27" t="s">
        <v>80</v>
      </c>
      <c r="E70" s="28">
        <v>24.4</v>
      </c>
      <c r="F70" s="28"/>
      <c r="G70" s="28">
        <v>0</v>
      </c>
      <c r="H70" s="28"/>
      <c r="I70" s="28"/>
      <c r="J70" s="28"/>
      <c r="K70" s="28"/>
      <c r="L70" s="28"/>
      <c r="M70" s="28"/>
      <c r="N70" s="28"/>
      <c r="O70" s="28"/>
      <c r="P70" s="70"/>
      <c r="Q70" s="70"/>
      <c r="R70" s="70">
        <v>20</v>
      </c>
      <c r="S70" s="242">
        <v>4.4000000000000004</v>
      </c>
      <c r="T70" s="225"/>
      <c r="U70" s="30">
        <f t="shared" si="17"/>
        <v>20</v>
      </c>
      <c r="V70" s="30">
        <f t="shared" si="18"/>
        <v>20</v>
      </c>
      <c r="W70" s="242">
        <v>4.4000000000000004</v>
      </c>
      <c r="X70" s="30">
        <f t="shared" si="97"/>
        <v>24.4</v>
      </c>
      <c r="Y70" s="30">
        <f t="shared" si="20"/>
        <v>28.799999999999997</v>
      </c>
      <c r="Z70" s="249">
        <f t="shared" si="98"/>
        <v>4.3999999999999986</v>
      </c>
      <c r="AA70" s="31">
        <v>68.05</v>
      </c>
      <c r="AB70" s="32">
        <f t="shared" si="99"/>
        <v>1660.42</v>
      </c>
      <c r="AC70" s="32">
        <f t="shared" si="100"/>
        <v>0</v>
      </c>
      <c r="AD70" s="32">
        <f t="shared" si="101"/>
        <v>0</v>
      </c>
      <c r="AE70" s="32">
        <f t="shared" si="102"/>
        <v>0</v>
      </c>
      <c r="AF70" s="32">
        <f t="shared" si="103"/>
        <v>0</v>
      </c>
      <c r="AG70" s="32">
        <f t="shared" si="104"/>
        <v>0</v>
      </c>
      <c r="AH70" s="32">
        <f t="shared" si="105"/>
        <v>0</v>
      </c>
      <c r="AI70" s="32">
        <f t="shared" si="106"/>
        <v>0</v>
      </c>
      <c r="AJ70" s="32">
        <f t="shared" si="107"/>
        <v>0</v>
      </c>
      <c r="AK70" s="32">
        <f t="shared" si="108"/>
        <v>0</v>
      </c>
      <c r="AL70" s="32">
        <f t="shared" si="109"/>
        <v>0</v>
      </c>
      <c r="AM70" s="33">
        <f t="shared" si="110"/>
        <v>0</v>
      </c>
      <c r="AN70" s="33">
        <f t="shared" si="111"/>
        <v>0</v>
      </c>
      <c r="AO70" s="33">
        <f t="shared" si="112"/>
        <v>1361</v>
      </c>
      <c r="AP70" s="33">
        <f t="shared" si="113"/>
        <v>0</v>
      </c>
      <c r="AQ70" s="32">
        <f t="shared" si="114"/>
        <v>1361</v>
      </c>
      <c r="AR70" s="262">
        <f t="shared" si="22"/>
        <v>299.42</v>
      </c>
      <c r="AS70" s="199"/>
      <c r="AT70" s="106">
        <f t="shared" si="115"/>
        <v>1361</v>
      </c>
      <c r="AU70" s="83">
        <f t="shared" si="116"/>
        <v>299.42000000000007</v>
      </c>
      <c r="AV70" s="214">
        <f t="shared" si="117"/>
        <v>81.967213114754102</v>
      </c>
      <c r="AW70" s="65"/>
      <c r="AX70" s="65"/>
      <c r="AY70" s="65"/>
      <c r="AZ70" s="65"/>
      <c r="BA70" s="65"/>
      <c r="BB70" s="65"/>
    </row>
    <row r="71" spans="1:54" x14ac:dyDescent="0.25">
      <c r="A71" s="24" t="s">
        <v>192</v>
      </c>
      <c r="B71" s="52" t="s">
        <v>193</v>
      </c>
      <c r="C71" s="26" t="s">
        <v>194</v>
      </c>
      <c r="D71" s="27" t="s">
        <v>80</v>
      </c>
      <c r="E71" s="28">
        <v>24.4</v>
      </c>
      <c r="F71" s="28"/>
      <c r="G71" s="28">
        <v>0</v>
      </c>
      <c r="H71" s="28"/>
      <c r="I71" s="28"/>
      <c r="J71" s="28"/>
      <c r="K71" s="28"/>
      <c r="L71" s="28"/>
      <c r="M71" s="28"/>
      <c r="N71" s="28"/>
      <c r="O71" s="28"/>
      <c r="P71" s="70"/>
      <c r="Q71" s="70"/>
      <c r="R71" s="70"/>
      <c r="S71" s="242"/>
      <c r="T71" s="225"/>
      <c r="U71" s="30">
        <f t="shared" si="17"/>
        <v>0</v>
      </c>
      <c r="V71" s="30">
        <f t="shared" si="18"/>
        <v>0</v>
      </c>
      <c r="W71" s="242"/>
      <c r="X71" s="30">
        <f t="shared" si="97"/>
        <v>0</v>
      </c>
      <c r="Y71" s="30">
        <f t="shared" si="20"/>
        <v>0</v>
      </c>
      <c r="Z71" s="249">
        <f t="shared" si="98"/>
        <v>24.4</v>
      </c>
      <c r="AA71" s="31">
        <v>21.48</v>
      </c>
      <c r="AB71" s="32">
        <f t="shared" si="99"/>
        <v>524.11</v>
      </c>
      <c r="AC71" s="32">
        <f t="shared" si="100"/>
        <v>0</v>
      </c>
      <c r="AD71" s="32">
        <f t="shared" si="101"/>
        <v>0</v>
      </c>
      <c r="AE71" s="32">
        <f t="shared" si="102"/>
        <v>0</v>
      </c>
      <c r="AF71" s="32">
        <f t="shared" si="103"/>
        <v>0</v>
      </c>
      <c r="AG71" s="32">
        <f t="shared" si="104"/>
        <v>0</v>
      </c>
      <c r="AH71" s="32">
        <f t="shared" si="105"/>
        <v>0</v>
      </c>
      <c r="AI71" s="32">
        <f t="shared" si="106"/>
        <v>0</v>
      </c>
      <c r="AJ71" s="32">
        <f t="shared" si="107"/>
        <v>0</v>
      </c>
      <c r="AK71" s="32">
        <f t="shared" si="108"/>
        <v>0</v>
      </c>
      <c r="AL71" s="32">
        <f t="shared" si="109"/>
        <v>0</v>
      </c>
      <c r="AM71" s="33">
        <f t="shared" si="110"/>
        <v>0</v>
      </c>
      <c r="AN71" s="33">
        <f t="shared" si="111"/>
        <v>0</v>
      </c>
      <c r="AO71" s="33">
        <f t="shared" si="112"/>
        <v>0</v>
      </c>
      <c r="AP71" s="33">
        <f t="shared" si="113"/>
        <v>0</v>
      </c>
      <c r="AQ71" s="32">
        <f t="shared" si="114"/>
        <v>0</v>
      </c>
      <c r="AR71" s="262">
        <f t="shared" si="22"/>
        <v>0</v>
      </c>
      <c r="AS71" s="199"/>
      <c r="AT71" s="106">
        <f t="shared" si="115"/>
        <v>0</v>
      </c>
      <c r="AU71" s="83">
        <f t="shared" si="116"/>
        <v>524.11</v>
      </c>
      <c r="AV71" s="214">
        <f t="shared" si="117"/>
        <v>0</v>
      </c>
      <c r="AW71" s="65"/>
      <c r="AX71" s="65"/>
      <c r="AY71" s="65"/>
      <c r="AZ71" s="65"/>
      <c r="BA71" s="65"/>
      <c r="BB71" s="65"/>
    </row>
    <row r="72" spans="1:54" ht="42.75" x14ac:dyDescent="0.25">
      <c r="A72" s="24" t="s">
        <v>195</v>
      </c>
      <c r="B72" s="52" t="s">
        <v>196</v>
      </c>
      <c r="C72" s="26" t="s">
        <v>197</v>
      </c>
      <c r="D72" s="27" t="s">
        <v>188</v>
      </c>
      <c r="E72" s="28">
        <v>19</v>
      </c>
      <c r="F72" s="28"/>
      <c r="G72" s="28">
        <v>0</v>
      </c>
      <c r="H72" s="28"/>
      <c r="I72" s="28"/>
      <c r="J72" s="28"/>
      <c r="K72" s="28"/>
      <c r="L72" s="28"/>
      <c r="M72" s="28"/>
      <c r="N72" s="28"/>
      <c r="O72" s="28"/>
      <c r="P72" s="70"/>
      <c r="Q72" s="70"/>
      <c r="R72" s="70"/>
      <c r="S72" s="242"/>
      <c r="T72" s="225"/>
      <c r="U72" s="30">
        <f t="shared" si="17"/>
        <v>0</v>
      </c>
      <c r="V72" s="30">
        <f t="shared" si="18"/>
        <v>0</v>
      </c>
      <c r="W72" s="242"/>
      <c r="X72" s="30">
        <f t="shared" si="97"/>
        <v>0</v>
      </c>
      <c r="Y72" s="30">
        <f t="shared" si="20"/>
        <v>0</v>
      </c>
      <c r="Z72" s="249">
        <f t="shared" si="98"/>
        <v>19</v>
      </c>
      <c r="AA72" s="31">
        <v>672.73</v>
      </c>
      <c r="AB72" s="32">
        <f t="shared" si="99"/>
        <v>12781.87</v>
      </c>
      <c r="AC72" s="32">
        <f t="shared" si="100"/>
        <v>0</v>
      </c>
      <c r="AD72" s="32">
        <f t="shared" si="101"/>
        <v>0</v>
      </c>
      <c r="AE72" s="32">
        <f t="shared" si="102"/>
        <v>0</v>
      </c>
      <c r="AF72" s="32">
        <f t="shared" si="103"/>
        <v>0</v>
      </c>
      <c r="AG72" s="32">
        <f t="shared" si="104"/>
        <v>0</v>
      </c>
      <c r="AH72" s="32">
        <f t="shared" si="105"/>
        <v>0</v>
      </c>
      <c r="AI72" s="32">
        <f t="shared" si="106"/>
        <v>0</v>
      </c>
      <c r="AJ72" s="32">
        <f t="shared" si="107"/>
        <v>0</v>
      </c>
      <c r="AK72" s="32">
        <f t="shared" si="108"/>
        <v>0</v>
      </c>
      <c r="AL72" s="32">
        <f t="shared" si="109"/>
        <v>0</v>
      </c>
      <c r="AM72" s="33">
        <f t="shared" si="110"/>
        <v>0</v>
      </c>
      <c r="AN72" s="33">
        <f t="shared" si="111"/>
        <v>0</v>
      </c>
      <c r="AO72" s="33">
        <f t="shared" si="112"/>
        <v>0</v>
      </c>
      <c r="AP72" s="33">
        <f t="shared" si="113"/>
        <v>0</v>
      </c>
      <c r="AQ72" s="32">
        <f t="shared" si="114"/>
        <v>0</v>
      </c>
      <c r="AR72" s="262">
        <f t="shared" si="22"/>
        <v>0</v>
      </c>
      <c r="AS72" s="199"/>
      <c r="AT72" s="106">
        <f t="shared" si="115"/>
        <v>0</v>
      </c>
      <c r="AU72" s="83">
        <f t="shared" si="116"/>
        <v>12781.87</v>
      </c>
      <c r="AV72" s="214">
        <f t="shared" si="117"/>
        <v>0</v>
      </c>
      <c r="AW72" s="65"/>
      <c r="AX72" s="65"/>
      <c r="AY72" s="65"/>
      <c r="AZ72" s="65"/>
      <c r="BA72" s="65"/>
      <c r="BB72" s="65"/>
    </row>
    <row r="73" spans="1:54" x14ac:dyDescent="0.25">
      <c r="A73" s="24">
        <v>84876</v>
      </c>
      <c r="B73" s="52" t="s">
        <v>198</v>
      </c>
      <c r="C73" s="26" t="s">
        <v>199</v>
      </c>
      <c r="D73" s="27" t="s">
        <v>58</v>
      </c>
      <c r="E73" s="28">
        <v>1.6800000000000002</v>
      </c>
      <c r="F73" s="28"/>
      <c r="G73" s="28">
        <v>0</v>
      </c>
      <c r="H73" s="28"/>
      <c r="I73" s="28"/>
      <c r="J73" s="28"/>
      <c r="K73" s="28"/>
      <c r="L73" s="28"/>
      <c r="M73" s="28"/>
      <c r="N73" s="28"/>
      <c r="O73" s="28"/>
      <c r="P73" s="70"/>
      <c r="Q73" s="70"/>
      <c r="R73" s="70"/>
      <c r="S73" s="242"/>
      <c r="T73" s="225"/>
      <c r="U73" s="30">
        <f t="shared" si="17"/>
        <v>0</v>
      </c>
      <c r="V73" s="30">
        <f t="shared" si="18"/>
        <v>0</v>
      </c>
      <c r="W73" s="242"/>
      <c r="X73" s="30">
        <f t="shared" si="97"/>
        <v>0</v>
      </c>
      <c r="Y73" s="30">
        <f t="shared" si="20"/>
        <v>0</v>
      </c>
      <c r="Z73" s="249">
        <f t="shared" si="98"/>
        <v>1.6800000000000002</v>
      </c>
      <c r="AA73" s="31">
        <v>545.36</v>
      </c>
      <c r="AB73" s="32">
        <f t="shared" si="99"/>
        <v>916.2</v>
      </c>
      <c r="AC73" s="32">
        <f t="shared" si="100"/>
        <v>0</v>
      </c>
      <c r="AD73" s="32">
        <f t="shared" si="101"/>
        <v>0</v>
      </c>
      <c r="AE73" s="32">
        <f t="shared" si="102"/>
        <v>0</v>
      </c>
      <c r="AF73" s="32">
        <f t="shared" si="103"/>
        <v>0</v>
      </c>
      <c r="AG73" s="32">
        <f t="shared" si="104"/>
        <v>0</v>
      </c>
      <c r="AH73" s="32">
        <f t="shared" si="105"/>
        <v>0</v>
      </c>
      <c r="AI73" s="32">
        <f t="shared" si="106"/>
        <v>0</v>
      </c>
      <c r="AJ73" s="32">
        <f t="shared" si="107"/>
        <v>0</v>
      </c>
      <c r="AK73" s="32">
        <f t="shared" si="108"/>
        <v>0</v>
      </c>
      <c r="AL73" s="32">
        <f t="shared" si="109"/>
        <v>0</v>
      </c>
      <c r="AM73" s="33">
        <f t="shared" si="110"/>
        <v>0</v>
      </c>
      <c r="AN73" s="33">
        <f t="shared" si="111"/>
        <v>0</v>
      </c>
      <c r="AO73" s="33">
        <f t="shared" si="112"/>
        <v>0</v>
      </c>
      <c r="AP73" s="33">
        <f t="shared" si="113"/>
        <v>0</v>
      </c>
      <c r="AQ73" s="32">
        <f t="shared" si="114"/>
        <v>0</v>
      </c>
      <c r="AR73" s="262">
        <f t="shared" si="22"/>
        <v>0</v>
      </c>
      <c r="AS73" s="199"/>
      <c r="AT73" s="106">
        <f t="shared" si="115"/>
        <v>0</v>
      </c>
      <c r="AU73" s="83">
        <f t="shared" si="116"/>
        <v>916.2</v>
      </c>
      <c r="AV73" s="214">
        <f t="shared" si="117"/>
        <v>0</v>
      </c>
      <c r="AW73" s="65"/>
      <c r="AX73" s="65"/>
      <c r="AY73" s="65"/>
      <c r="AZ73" s="65"/>
      <c r="BA73" s="65"/>
      <c r="BB73" s="65"/>
    </row>
    <row r="74" spans="1:54" x14ac:dyDescent="0.25">
      <c r="A74" s="24" t="s">
        <v>200</v>
      </c>
      <c r="B74" s="52" t="s">
        <v>201</v>
      </c>
      <c r="C74" s="26" t="s">
        <v>202</v>
      </c>
      <c r="D74" s="27" t="s">
        <v>188</v>
      </c>
      <c r="E74" s="28">
        <v>2</v>
      </c>
      <c r="F74" s="28"/>
      <c r="G74" s="28">
        <v>0</v>
      </c>
      <c r="H74" s="28"/>
      <c r="I74" s="28"/>
      <c r="J74" s="28"/>
      <c r="K74" s="28"/>
      <c r="L74" s="28"/>
      <c r="M74" s="28"/>
      <c r="N74" s="28"/>
      <c r="O74" s="28"/>
      <c r="P74" s="70"/>
      <c r="Q74" s="70"/>
      <c r="R74" s="70"/>
      <c r="S74" s="242"/>
      <c r="T74" s="225"/>
      <c r="U74" s="30">
        <f t="shared" si="17"/>
        <v>0</v>
      </c>
      <c r="V74" s="30">
        <f t="shared" si="18"/>
        <v>0</v>
      </c>
      <c r="W74" s="242"/>
      <c r="X74" s="30">
        <f t="shared" si="97"/>
        <v>0</v>
      </c>
      <c r="Y74" s="30">
        <f t="shared" si="20"/>
        <v>0</v>
      </c>
      <c r="Z74" s="249">
        <f t="shared" si="98"/>
        <v>2</v>
      </c>
      <c r="AA74" s="31">
        <v>589.54</v>
      </c>
      <c r="AB74" s="32">
        <f t="shared" si="99"/>
        <v>1179.08</v>
      </c>
      <c r="AC74" s="32">
        <f t="shared" si="100"/>
        <v>0</v>
      </c>
      <c r="AD74" s="32">
        <f t="shared" si="101"/>
        <v>0</v>
      </c>
      <c r="AE74" s="32">
        <f t="shared" si="102"/>
        <v>0</v>
      </c>
      <c r="AF74" s="32">
        <f t="shared" si="103"/>
        <v>0</v>
      </c>
      <c r="AG74" s="32">
        <f t="shared" si="104"/>
        <v>0</v>
      </c>
      <c r="AH74" s="32">
        <f t="shared" si="105"/>
        <v>0</v>
      </c>
      <c r="AI74" s="32">
        <f t="shared" si="106"/>
        <v>0</v>
      </c>
      <c r="AJ74" s="32">
        <f t="shared" si="107"/>
        <v>0</v>
      </c>
      <c r="AK74" s="32">
        <f t="shared" si="108"/>
        <v>0</v>
      </c>
      <c r="AL74" s="32">
        <f t="shared" si="109"/>
        <v>0</v>
      </c>
      <c r="AM74" s="33">
        <f t="shared" si="110"/>
        <v>0</v>
      </c>
      <c r="AN74" s="33">
        <f t="shared" si="111"/>
        <v>0</v>
      </c>
      <c r="AO74" s="33">
        <f t="shared" si="112"/>
        <v>0</v>
      </c>
      <c r="AP74" s="33">
        <f t="shared" si="113"/>
        <v>0</v>
      </c>
      <c r="AQ74" s="32">
        <f t="shared" si="114"/>
        <v>0</v>
      </c>
      <c r="AR74" s="262">
        <f t="shared" si="22"/>
        <v>0</v>
      </c>
      <c r="AS74" s="199"/>
      <c r="AT74" s="106">
        <f t="shared" si="115"/>
        <v>0</v>
      </c>
      <c r="AU74" s="83">
        <f t="shared" si="116"/>
        <v>1179.08</v>
      </c>
      <c r="AV74" s="214">
        <f t="shared" si="117"/>
        <v>0</v>
      </c>
      <c r="AW74" s="65"/>
      <c r="AX74" s="65"/>
      <c r="AY74" s="65"/>
      <c r="AZ74" s="65"/>
      <c r="BA74" s="65"/>
      <c r="BB74" s="65"/>
    </row>
    <row r="75" spans="1:54" ht="42.75" x14ac:dyDescent="0.25">
      <c r="A75" s="24" t="s">
        <v>203</v>
      </c>
      <c r="B75" s="52" t="s">
        <v>204</v>
      </c>
      <c r="C75" s="26" t="s">
        <v>205</v>
      </c>
      <c r="D75" s="27" t="s">
        <v>188</v>
      </c>
      <c r="E75" s="28">
        <v>4</v>
      </c>
      <c r="F75" s="28"/>
      <c r="G75" s="28">
        <v>0</v>
      </c>
      <c r="H75" s="28"/>
      <c r="I75" s="28"/>
      <c r="J75" s="28"/>
      <c r="K75" s="28"/>
      <c r="L75" s="28"/>
      <c r="M75" s="28"/>
      <c r="N75" s="28"/>
      <c r="O75" s="28"/>
      <c r="P75" s="70"/>
      <c r="Q75" s="70"/>
      <c r="R75" s="70"/>
      <c r="S75" s="242"/>
      <c r="T75" s="225"/>
      <c r="U75" s="30">
        <f t="shared" si="17"/>
        <v>0</v>
      </c>
      <c r="V75" s="30">
        <f t="shared" si="18"/>
        <v>0</v>
      </c>
      <c r="W75" s="242"/>
      <c r="X75" s="30">
        <f t="shared" si="97"/>
        <v>0</v>
      </c>
      <c r="Y75" s="30">
        <f t="shared" si="20"/>
        <v>0</v>
      </c>
      <c r="Z75" s="249">
        <f t="shared" si="98"/>
        <v>4</v>
      </c>
      <c r="AA75" s="31">
        <v>2369.41</v>
      </c>
      <c r="AB75" s="32">
        <f t="shared" si="99"/>
        <v>9477.64</v>
      </c>
      <c r="AC75" s="32">
        <f t="shared" si="100"/>
        <v>0</v>
      </c>
      <c r="AD75" s="32">
        <f t="shared" si="101"/>
        <v>0</v>
      </c>
      <c r="AE75" s="32">
        <f t="shared" si="102"/>
        <v>0</v>
      </c>
      <c r="AF75" s="32">
        <f t="shared" si="103"/>
        <v>0</v>
      </c>
      <c r="AG75" s="32">
        <f t="shared" si="104"/>
        <v>0</v>
      </c>
      <c r="AH75" s="32">
        <f t="shared" si="105"/>
        <v>0</v>
      </c>
      <c r="AI75" s="32">
        <f t="shared" si="106"/>
        <v>0</v>
      </c>
      <c r="AJ75" s="32">
        <f t="shared" si="107"/>
        <v>0</v>
      </c>
      <c r="AK75" s="32">
        <f t="shared" si="108"/>
        <v>0</v>
      </c>
      <c r="AL75" s="32">
        <f t="shared" si="109"/>
        <v>0</v>
      </c>
      <c r="AM75" s="33">
        <f t="shared" si="110"/>
        <v>0</v>
      </c>
      <c r="AN75" s="33">
        <f t="shared" si="111"/>
        <v>0</v>
      </c>
      <c r="AO75" s="33">
        <f t="shared" si="112"/>
        <v>0</v>
      </c>
      <c r="AP75" s="33">
        <f t="shared" si="113"/>
        <v>0</v>
      </c>
      <c r="AQ75" s="32">
        <f t="shared" si="114"/>
        <v>0</v>
      </c>
      <c r="AR75" s="262">
        <f t="shared" si="22"/>
        <v>0</v>
      </c>
      <c r="AS75" s="199"/>
      <c r="AT75" s="106">
        <f t="shared" si="115"/>
        <v>0</v>
      </c>
      <c r="AU75" s="83">
        <f t="shared" si="116"/>
        <v>9477.64</v>
      </c>
      <c r="AV75" s="214">
        <f t="shared" si="117"/>
        <v>0</v>
      </c>
      <c r="AW75" s="65"/>
      <c r="AX75" s="65"/>
      <c r="AY75" s="65"/>
      <c r="AZ75" s="65"/>
      <c r="BA75" s="65"/>
      <c r="BB75" s="65"/>
    </row>
    <row r="76" spans="1:54" x14ac:dyDescent="0.25">
      <c r="A76" s="24" t="s">
        <v>206</v>
      </c>
      <c r="B76" s="52" t="s">
        <v>207</v>
      </c>
      <c r="C76" s="26" t="s">
        <v>208</v>
      </c>
      <c r="D76" s="27" t="s">
        <v>58</v>
      </c>
      <c r="E76" s="28">
        <v>9.1950000000000003</v>
      </c>
      <c r="F76" s="28"/>
      <c r="G76" s="28">
        <v>0</v>
      </c>
      <c r="H76" s="28"/>
      <c r="I76" s="28"/>
      <c r="J76" s="28"/>
      <c r="K76" s="28"/>
      <c r="L76" s="28"/>
      <c r="M76" s="28"/>
      <c r="N76" s="28"/>
      <c r="O76" s="28"/>
      <c r="P76" s="70"/>
      <c r="Q76" s="70"/>
      <c r="R76" s="70"/>
      <c r="S76" s="242"/>
      <c r="T76" s="225"/>
      <c r="U76" s="30">
        <f t="shared" si="17"/>
        <v>0</v>
      </c>
      <c r="V76" s="30">
        <f t="shared" si="18"/>
        <v>0</v>
      </c>
      <c r="W76" s="242"/>
      <c r="X76" s="30">
        <f t="shared" si="97"/>
        <v>0</v>
      </c>
      <c r="Y76" s="30">
        <f t="shared" si="20"/>
        <v>0</v>
      </c>
      <c r="Z76" s="249">
        <f t="shared" si="98"/>
        <v>9.1950000000000003</v>
      </c>
      <c r="AA76" s="31">
        <v>390.33</v>
      </c>
      <c r="AB76" s="32">
        <f t="shared" si="99"/>
        <v>3589.08</v>
      </c>
      <c r="AC76" s="32">
        <f t="shared" si="100"/>
        <v>0</v>
      </c>
      <c r="AD76" s="32">
        <f t="shared" si="101"/>
        <v>0</v>
      </c>
      <c r="AE76" s="32">
        <f t="shared" si="102"/>
        <v>0</v>
      </c>
      <c r="AF76" s="32">
        <f t="shared" si="103"/>
        <v>0</v>
      </c>
      <c r="AG76" s="32">
        <f t="shared" si="104"/>
        <v>0</v>
      </c>
      <c r="AH76" s="32">
        <f t="shared" si="105"/>
        <v>0</v>
      </c>
      <c r="AI76" s="32">
        <f t="shared" si="106"/>
        <v>0</v>
      </c>
      <c r="AJ76" s="32">
        <f t="shared" si="107"/>
        <v>0</v>
      </c>
      <c r="AK76" s="32">
        <f t="shared" si="108"/>
        <v>0</v>
      </c>
      <c r="AL76" s="32">
        <f t="shared" si="109"/>
        <v>0</v>
      </c>
      <c r="AM76" s="33">
        <f t="shared" si="110"/>
        <v>0</v>
      </c>
      <c r="AN76" s="33">
        <f t="shared" si="111"/>
        <v>0</v>
      </c>
      <c r="AO76" s="33">
        <f t="shared" si="112"/>
        <v>0</v>
      </c>
      <c r="AP76" s="33">
        <f t="shared" si="113"/>
        <v>0</v>
      </c>
      <c r="AQ76" s="32">
        <f t="shared" si="114"/>
        <v>0</v>
      </c>
      <c r="AR76" s="262">
        <f t="shared" si="22"/>
        <v>0</v>
      </c>
      <c r="AS76" s="199"/>
      <c r="AT76" s="106">
        <f t="shared" si="115"/>
        <v>0</v>
      </c>
      <c r="AU76" s="83">
        <f t="shared" si="116"/>
        <v>3589.08</v>
      </c>
      <c r="AV76" s="214">
        <f t="shared" si="117"/>
        <v>0</v>
      </c>
      <c r="AW76" s="65"/>
      <c r="AX76" s="65"/>
      <c r="AY76" s="65"/>
      <c r="AZ76" s="65"/>
      <c r="BA76" s="65"/>
      <c r="BB76" s="65"/>
    </row>
    <row r="77" spans="1:54" ht="28.5" x14ac:dyDescent="0.25">
      <c r="A77" s="24" t="s">
        <v>209</v>
      </c>
      <c r="B77" s="52" t="s">
        <v>210</v>
      </c>
      <c r="C77" s="26" t="s">
        <v>211</v>
      </c>
      <c r="D77" s="27" t="s">
        <v>58</v>
      </c>
      <c r="E77" s="28">
        <v>66.494100000000003</v>
      </c>
      <c r="F77" s="28"/>
      <c r="G77" s="28">
        <v>0</v>
      </c>
      <c r="H77" s="28"/>
      <c r="I77" s="28"/>
      <c r="J77" s="28"/>
      <c r="K77" s="28"/>
      <c r="L77" s="28"/>
      <c r="M77" s="28"/>
      <c r="N77" s="28"/>
      <c r="O77" s="28"/>
      <c r="P77" s="70"/>
      <c r="Q77" s="70"/>
      <c r="R77" s="70"/>
      <c r="S77" s="242">
        <v>66.489999999999995</v>
      </c>
      <c r="T77" s="225"/>
      <c r="U77" s="30">
        <f t="shared" ref="U77:U139" si="118">F77+G77+H77+I77+J77+K77+L77+M77+N77+O77+P77+Q77+R77</f>
        <v>0</v>
      </c>
      <c r="V77" s="30">
        <f t="shared" ref="V77:V139" si="119">U77+T77</f>
        <v>0</v>
      </c>
      <c r="W77" s="242">
        <v>66.489999999999995</v>
      </c>
      <c r="X77" s="30">
        <f t="shared" si="97"/>
        <v>66.489999999999995</v>
      </c>
      <c r="Y77" s="30">
        <f t="shared" ref="Y77:Y139" si="120">X77+W77</f>
        <v>132.97999999999999</v>
      </c>
      <c r="Z77" s="249">
        <f t="shared" si="98"/>
        <v>66.494100000000003</v>
      </c>
      <c r="AA77" s="31">
        <v>368.84</v>
      </c>
      <c r="AB77" s="32">
        <f t="shared" si="99"/>
        <v>24525.68</v>
      </c>
      <c r="AC77" s="32">
        <f t="shared" si="100"/>
        <v>0</v>
      </c>
      <c r="AD77" s="32">
        <f t="shared" si="101"/>
        <v>0</v>
      </c>
      <c r="AE77" s="32">
        <f t="shared" si="102"/>
        <v>0</v>
      </c>
      <c r="AF77" s="32">
        <f t="shared" si="103"/>
        <v>0</v>
      </c>
      <c r="AG77" s="32">
        <f t="shared" si="104"/>
        <v>0</v>
      </c>
      <c r="AH77" s="32">
        <f t="shared" si="105"/>
        <v>0</v>
      </c>
      <c r="AI77" s="32">
        <f t="shared" si="106"/>
        <v>0</v>
      </c>
      <c r="AJ77" s="32">
        <f t="shared" si="107"/>
        <v>0</v>
      </c>
      <c r="AK77" s="32">
        <f t="shared" si="108"/>
        <v>0</v>
      </c>
      <c r="AL77" s="32">
        <f t="shared" si="109"/>
        <v>0</v>
      </c>
      <c r="AM77" s="33">
        <f t="shared" si="110"/>
        <v>0</v>
      </c>
      <c r="AN77" s="33">
        <f t="shared" si="111"/>
        <v>0</v>
      </c>
      <c r="AO77" s="33">
        <f t="shared" si="112"/>
        <v>0</v>
      </c>
      <c r="AP77" s="33">
        <f t="shared" si="113"/>
        <v>0</v>
      </c>
      <c r="AQ77" s="32">
        <f t="shared" si="114"/>
        <v>0</v>
      </c>
      <c r="AR77" s="262">
        <f t="shared" ref="AR77:AR139" si="121">S77*AA77</f>
        <v>24524.171599999998</v>
      </c>
      <c r="AS77" s="199"/>
      <c r="AT77" s="106">
        <f t="shared" si="115"/>
        <v>0</v>
      </c>
      <c r="AU77" s="83">
        <f t="shared" si="116"/>
        <v>24525.68</v>
      </c>
      <c r="AV77" s="214">
        <f t="shared" si="117"/>
        <v>0</v>
      </c>
      <c r="AW77" s="65"/>
      <c r="AX77" s="65"/>
      <c r="AY77" s="65"/>
      <c r="AZ77" s="65"/>
      <c r="BA77" s="65"/>
      <c r="BB77" s="65"/>
    </row>
    <row r="78" spans="1:54" ht="28.5" x14ac:dyDescent="0.25">
      <c r="A78" s="24" t="s">
        <v>212</v>
      </c>
      <c r="B78" s="52" t="s">
        <v>213</v>
      </c>
      <c r="C78" s="26" t="s">
        <v>214</v>
      </c>
      <c r="D78" s="27" t="s">
        <v>58</v>
      </c>
      <c r="E78" s="28">
        <v>14.6145</v>
      </c>
      <c r="F78" s="28"/>
      <c r="G78" s="28">
        <v>0</v>
      </c>
      <c r="H78" s="28"/>
      <c r="I78" s="28"/>
      <c r="J78" s="28"/>
      <c r="K78" s="28"/>
      <c r="L78" s="28"/>
      <c r="M78" s="28"/>
      <c r="N78" s="28"/>
      <c r="O78" s="28"/>
      <c r="P78" s="70"/>
      <c r="Q78" s="70"/>
      <c r="R78" s="70"/>
      <c r="S78" s="242">
        <v>14.61</v>
      </c>
      <c r="T78" s="225"/>
      <c r="U78" s="30">
        <f t="shared" si="118"/>
        <v>0</v>
      </c>
      <c r="V78" s="30">
        <f t="shared" si="119"/>
        <v>0</v>
      </c>
      <c r="W78" s="242">
        <v>14.61</v>
      </c>
      <c r="X78" s="30">
        <f t="shared" si="97"/>
        <v>14.61</v>
      </c>
      <c r="Y78" s="30">
        <f t="shared" si="120"/>
        <v>29.22</v>
      </c>
      <c r="Z78" s="249">
        <f t="shared" si="98"/>
        <v>14.6145</v>
      </c>
      <c r="AA78" s="31">
        <v>441.67</v>
      </c>
      <c r="AB78" s="32">
        <f t="shared" si="99"/>
        <v>6454.79</v>
      </c>
      <c r="AC78" s="32">
        <f t="shared" si="100"/>
        <v>0</v>
      </c>
      <c r="AD78" s="32">
        <f t="shared" si="101"/>
        <v>0</v>
      </c>
      <c r="AE78" s="32">
        <f t="shared" si="102"/>
        <v>0</v>
      </c>
      <c r="AF78" s="32">
        <f t="shared" si="103"/>
        <v>0</v>
      </c>
      <c r="AG78" s="32">
        <f t="shared" si="104"/>
        <v>0</v>
      </c>
      <c r="AH78" s="32">
        <f t="shared" si="105"/>
        <v>0</v>
      </c>
      <c r="AI78" s="32">
        <f t="shared" si="106"/>
        <v>0</v>
      </c>
      <c r="AJ78" s="32">
        <f t="shared" si="107"/>
        <v>0</v>
      </c>
      <c r="AK78" s="32">
        <f t="shared" si="108"/>
        <v>0</v>
      </c>
      <c r="AL78" s="32">
        <f t="shared" si="109"/>
        <v>0</v>
      </c>
      <c r="AM78" s="33">
        <f t="shared" si="110"/>
        <v>0</v>
      </c>
      <c r="AN78" s="33">
        <f t="shared" si="111"/>
        <v>0</v>
      </c>
      <c r="AO78" s="33">
        <f t="shared" si="112"/>
        <v>0</v>
      </c>
      <c r="AP78" s="33">
        <f t="shared" si="113"/>
        <v>0</v>
      </c>
      <c r="AQ78" s="32">
        <f t="shared" si="114"/>
        <v>0</v>
      </c>
      <c r="AR78" s="262">
        <f t="shared" si="121"/>
        <v>6452.7987000000003</v>
      </c>
      <c r="AS78" s="199"/>
      <c r="AT78" s="106">
        <f t="shared" si="115"/>
        <v>0</v>
      </c>
      <c r="AU78" s="83">
        <f t="shared" si="116"/>
        <v>6454.79</v>
      </c>
      <c r="AV78" s="214">
        <f t="shared" si="117"/>
        <v>0</v>
      </c>
      <c r="AW78" s="65"/>
      <c r="AX78" s="65"/>
      <c r="AY78" s="65"/>
      <c r="AZ78" s="65"/>
      <c r="BA78" s="65"/>
      <c r="BB78" s="65"/>
    </row>
    <row r="79" spans="1:54" x14ac:dyDescent="0.25">
      <c r="A79" s="24" t="s">
        <v>215</v>
      </c>
      <c r="B79" s="52" t="s">
        <v>216</v>
      </c>
      <c r="C79" s="26" t="s">
        <v>217</v>
      </c>
      <c r="D79" s="27" t="s">
        <v>58</v>
      </c>
      <c r="E79" s="28">
        <v>81.108599999999996</v>
      </c>
      <c r="F79" s="28"/>
      <c r="G79" s="28">
        <v>0</v>
      </c>
      <c r="H79" s="28"/>
      <c r="I79" s="28"/>
      <c r="J79" s="28"/>
      <c r="K79" s="28"/>
      <c r="L79" s="28"/>
      <c r="M79" s="28"/>
      <c r="N79" s="28"/>
      <c r="O79" s="28"/>
      <c r="P79" s="70"/>
      <c r="Q79" s="70"/>
      <c r="R79" s="70"/>
      <c r="S79" s="242">
        <v>81.11</v>
      </c>
      <c r="T79" s="225"/>
      <c r="U79" s="30">
        <f t="shared" si="118"/>
        <v>0</v>
      </c>
      <c r="V79" s="30">
        <f t="shared" si="119"/>
        <v>0</v>
      </c>
      <c r="W79" s="242">
        <v>81.11</v>
      </c>
      <c r="X79" s="30">
        <f t="shared" si="97"/>
        <v>81.11</v>
      </c>
      <c r="Y79" s="30">
        <f t="shared" si="120"/>
        <v>162.22</v>
      </c>
      <c r="Z79" s="249">
        <f t="shared" si="98"/>
        <v>81.108599999999996</v>
      </c>
      <c r="AA79" s="31">
        <v>115.26</v>
      </c>
      <c r="AB79" s="32">
        <f t="shared" si="99"/>
        <v>9348.58</v>
      </c>
      <c r="AC79" s="32">
        <f t="shared" si="100"/>
        <v>0</v>
      </c>
      <c r="AD79" s="32">
        <f t="shared" si="101"/>
        <v>0</v>
      </c>
      <c r="AE79" s="32">
        <f t="shared" si="102"/>
        <v>0</v>
      </c>
      <c r="AF79" s="32">
        <f t="shared" si="103"/>
        <v>0</v>
      </c>
      <c r="AG79" s="32">
        <f t="shared" si="104"/>
        <v>0</v>
      </c>
      <c r="AH79" s="32">
        <f t="shared" si="105"/>
        <v>0</v>
      </c>
      <c r="AI79" s="32">
        <f t="shared" si="106"/>
        <v>0</v>
      </c>
      <c r="AJ79" s="32">
        <f t="shared" si="107"/>
        <v>0</v>
      </c>
      <c r="AK79" s="32">
        <f t="shared" si="108"/>
        <v>0</v>
      </c>
      <c r="AL79" s="32">
        <f t="shared" si="109"/>
        <v>0</v>
      </c>
      <c r="AM79" s="33">
        <f t="shared" si="110"/>
        <v>0</v>
      </c>
      <c r="AN79" s="33">
        <f t="shared" si="111"/>
        <v>0</v>
      </c>
      <c r="AO79" s="33">
        <f t="shared" si="112"/>
        <v>0</v>
      </c>
      <c r="AP79" s="33">
        <f t="shared" si="113"/>
        <v>0</v>
      </c>
      <c r="AQ79" s="32">
        <f t="shared" si="114"/>
        <v>0</v>
      </c>
      <c r="AR79" s="262">
        <f t="shared" si="121"/>
        <v>9348.7386000000006</v>
      </c>
      <c r="AS79" s="199"/>
      <c r="AT79" s="106">
        <f t="shared" si="115"/>
        <v>0</v>
      </c>
      <c r="AU79" s="83">
        <f t="shared" si="116"/>
        <v>9348.58</v>
      </c>
      <c r="AV79" s="214">
        <f t="shared" si="117"/>
        <v>0</v>
      </c>
      <c r="AW79" s="65"/>
      <c r="AX79" s="65"/>
      <c r="AY79" s="65"/>
      <c r="AZ79" s="65"/>
      <c r="BA79" s="65"/>
      <c r="BB79" s="65"/>
    </row>
    <row r="80" spans="1:54" x14ac:dyDescent="0.25">
      <c r="A80" s="24" t="s">
        <v>218</v>
      </c>
      <c r="B80" s="52" t="s">
        <v>219</v>
      </c>
      <c r="C80" s="26" t="s">
        <v>220</v>
      </c>
      <c r="D80" s="27" t="s">
        <v>58</v>
      </c>
      <c r="E80" s="28">
        <v>27.65</v>
      </c>
      <c r="F80" s="28"/>
      <c r="G80" s="28">
        <v>0</v>
      </c>
      <c r="H80" s="28"/>
      <c r="I80" s="28"/>
      <c r="J80" s="28"/>
      <c r="K80" s="28"/>
      <c r="L80" s="28"/>
      <c r="M80" s="28"/>
      <c r="N80" s="28"/>
      <c r="O80" s="28"/>
      <c r="P80" s="70"/>
      <c r="Q80" s="70"/>
      <c r="R80" s="70"/>
      <c r="S80" s="242"/>
      <c r="T80" s="225"/>
      <c r="U80" s="30">
        <f t="shared" si="118"/>
        <v>0</v>
      </c>
      <c r="V80" s="30">
        <f t="shared" si="119"/>
        <v>0</v>
      </c>
      <c r="W80" s="242"/>
      <c r="X80" s="30">
        <f t="shared" si="97"/>
        <v>0</v>
      </c>
      <c r="Y80" s="30">
        <f t="shared" si="120"/>
        <v>0</v>
      </c>
      <c r="Z80" s="249">
        <f t="shared" si="98"/>
        <v>27.65</v>
      </c>
      <c r="AA80" s="31">
        <v>541.30999999999995</v>
      </c>
      <c r="AB80" s="32">
        <f t="shared" si="99"/>
        <v>14967.22</v>
      </c>
      <c r="AC80" s="32">
        <f t="shared" si="100"/>
        <v>0</v>
      </c>
      <c r="AD80" s="32">
        <f t="shared" si="101"/>
        <v>0</v>
      </c>
      <c r="AE80" s="32">
        <f t="shared" si="102"/>
        <v>0</v>
      </c>
      <c r="AF80" s="32">
        <f t="shared" si="103"/>
        <v>0</v>
      </c>
      <c r="AG80" s="32">
        <f t="shared" si="104"/>
        <v>0</v>
      </c>
      <c r="AH80" s="32">
        <f t="shared" si="105"/>
        <v>0</v>
      </c>
      <c r="AI80" s="32">
        <f t="shared" si="106"/>
        <v>0</v>
      </c>
      <c r="AJ80" s="32">
        <f t="shared" si="107"/>
        <v>0</v>
      </c>
      <c r="AK80" s="32">
        <f t="shared" si="108"/>
        <v>0</v>
      </c>
      <c r="AL80" s="32">
        <f t="shared" si="109"/>
        <v>0</v>
      </c>
      <c r="AM80" s="33">
        <f t="shared" si="110"/>
        <v>0</v>
      </c>
      <c r="AN80" s="33">
        <f t="shared" si="111"/>
        <v>0</v>
      </c>
      <c r="AO80" s="33">
        <f t="shared" si="112"/>
        <v>0</v>
      </c>
      <c r="AP80" s="33">
        <f t="shared" si="113"/>
        <v>0</v>
      </c>
      <c r="AQ80" s="32">
        <f t="shared" si="114"/>
        <v>0</v>
      </c>
      <c r="AR80" s="262">
        <f t="shared" si="121"/>
        <v>0</v>
      </c>
      <c r="AS80" s="199"/>
      <c r="AT80" s="106">
        <f t="shared" si="115"/>
        <v>0</v>
      </c>
      <c r="AU80" s="83">
        <f t="shared" si="116"/>
        <v>14967.22</v>
      </c>
      <c r="AV80" s="214">
        <f t="shared" si="117"/>
        <v>0</v>
      </c>
      <c r="AW80" s="65"/>
      <c r="AX80" s="65"/>
      <c r="AY80" s="65"/>
      <c r="AZ80" s="65"/>
      <c r="BA80" s="65"/>
      <c r="BB80" s="65"/>
    </row>
    <row r="81" spans="1:54" x14ac:dyDescent="0.25">
      <c r="A81" s="11"/>
      <c r="B81" s="11"/>
      <c r="C81" s="13" t="s">
        <v>221</v>
      </c>
      <c r="D81" s="13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68"/>
      <c r="Q81" s="68"/>
      <c r="R81" s="68"/>
      <c r="S81" s="242"/>
      <c r="T81" s="221"/>
      <c r="U81" s="39"/>
      <c r="V81" s="39"/>
      <c r="W81" s="39"/>
      <c r="X81" s="39"/>
      <c r="Y81" s="39"/>
      <c r="Z81" s="250"/>
      <c r="AA81" s="39"/>
      <c r="AB81" s="41">
        <f t="shared" ref="AB81" si="122">SUM(AB69:AB80)</f>
        <v>89979.67</v>
      </c>
      <c r="AC81" s="41">
        <f>SUM(AC69:AC80)</f>
        <v>0</v>
      </c>
      <c r="AD81" s="41">
        <f t="shared" ref="AD81:AQ81" si="123">SUM(AD69:AD80)</f>
        <v>0</v>
      </c>
      <c r="AE81" s="41">
        <f t="shared" si="123"/>
        <v>0</v>
      </c>
      <c r="AF81" s="41">
        <f t="shared" si="123"/>
        <v>0</v>
      </c>
      <c r="AG81" s="41">
        <f t="shared" si="123"/>
        <v>0</v>
      </c>
      <c r="AH81" s="41">
        <f t="shared" si="123"/>
        <v>0</v>
      </c>
      <c r="AI81" s="41">
        <f t="shared" si="123"/>
        <v>0</v>
      </c>
      <c r="AJ81" s="41">
        <f t="shared" si="123"/>
        <v>0</v>
      </c>
      <c r="AK81" s="41">
        <f t="shared" si="123"/>
        <v>0</v>
      </c>
      <c r="AL81" s="41">
        <f t="shared" si="123"/>
        <v>0</v>
      </c>
      <c r="AM81" s="41">
        <f t="shared" si="123"/>
        <v>0</v>
      </c>
      <c r="AN81" s="41">
        <f t="shared" si="123"/>
        <v>0</v>
      </c>
      <c r="AO81" s="41">
        <f t="shared" si="123"/>
        <v>4777.25</v>
      </c>
      <c r="AP81" s="40">
        <f t="shared" si="123"/>
        <v>0</v>
      </c>
      <c r="AQ81" s="41">
        <f t="shared" si="123"/>
        <v>4777.25</v>
      </c>
      <c r="AR81" s="262">
        <f t="shared" si="121"/>
        <v>0</v>
      </c>
      <c r="AS81" s="200"/>
      <c r="AT81" s="202">
        <f>SUBTOTAL(9,AT69:AT80)</f>
        <v>4777.25</v>
      </c>
      <c r="AU81" s="270">
        <f t="shared" si="116"/>
        <v>85202.42</v>
      </c>
      <c r="AV81" s="214"/>
      <c r="AW81" s="110">
        <f>AT81+AU81</f>
        <v>89979.67</v>
      </c>
      <c r="AX81" s="110">
        <f>AB81</f>
        <v>89979.67</v>
      </c>
      <c r="AY81" s="23"/>
      <c r="AZ81" s="23"/>
      <c r="BA81" s="23"/>
      <c r="BB81" s="23"/>
    </row>
    <row r="82" spans="1:54" x14ac:dyDescent="0.25">
      <c r="A82" s="58"/>
      <c r="B82" s="59"/>
      <c r="C82" s="66"/>
      <c r="D82" s="60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70"/>
      <c r="Q82" s="70"/>
      <c r="R82" s="70"/>
      <c r="S82" s="242"/>
      <c r="T82" s="225"/>
      <c r="U82" s="71"/>
      <c r="V82" s="71"/>
      <c r="W82" s="242"/>
      <c r="X82" s="71"/>
      <c r="Y82" s="71"/>
      <c r="Z82" s="251"/>
      <c r="AA82" s="71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2"/>
      <c r="AR82" s="262"/>
      <c r="AS82" s="199"/>
      <c r="AT82" s="271"/>
      <c r="AU82" s="83"/>
      <c r="AV82" s="214"/>
      <c r="AW82" s="65"/>
      <c r="AX82" s="65"/>
      <c r="AY82" s="65"/>
      <c r="AZ82" s="65"/>
      <c r="BA82" s="65"/>
      <c r="BB82" s="65"/>
    </row>
    <row r="83" spans="1:54" x14ac:dyDescent="0.25">
      <c r="A83" s="11"/>
      <c r="B83" s="11" t="s">
        <v>222</v>
      </c>
      <c r="C83" s="12" t="s">
        <v>223</v>
      </c>
      <c r="D83" s="13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68"/>
      <c r="Q83" s="68"/>
      <c r="R83" s="68"/>
      <c r="S83" s="242"/>
      <c r="T83" s="221"/>
      <c r="U83" s="40"/>
      <c r="V83" s="40"/>
      <c r="W83" s="40"/>
      <c r="X83" s="40"/>
      <c r="Y83" s="40"/>
      <c r="Z83" s="252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262"/>
      <c r="AS83" s="202"/>
      <c r="AT83" s="202"/>
      <c r="AU83" s="270"/>
      <c r="AV83" s="214"/>
      <c r="AW83" s="23"/>
      <c r="AX83" s="23"/>
      <c r="AY83" s="23"/>
      <c r="AZ83" s="23"/>
      <c r="BA83" s="23"/>
      <c r="BB83" s="23"/>
    </row>
    <row r="84" spans="1:54" ht="42.75" x14ac:dyDescent="0.25">
      <c r="A84" s="24" t="s">
        <v>224</v>
      </c>
      <c r="B84" s="52" t="s">
        <v>225</v>
      </c>
      <c r="C84" s="26" t="s">
        <v>226</v>
      </c>
      <c r="D84" s="27" t="s">
        <v>58</v>
      </c>
      <c r="E84" s="28">
        <v>315.39999999999998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70"/>
      <c r="Q84" s="70"/>
      <c r="R84" s="70"/>
      <c r="S84" s="242"/>
      <c r="T84" s="225">
        <v>315.39999999999998</v>
      </c>
      <c r="U84" s="30">
        <f t="shared" si="118"/>
        <v>0</v>
      </c>
      <c r="V84" s="30">
        <f t="shared" si="119"/>
        <v>315.39999999999998</v>
      </c>
      <c r="W84" s="242"/>
      <c r="X84" s="30">
        <f>V84</f>
        <v>315.39999999999998</v>
      </c>
      <c r="Y84" s="30">
        <f>X84+W84</f>
        <v>315.39999999999998</v>
      </c>
      <c r="Z84" s="249">
        <f t="shared" ref="Z84:Z87" si="124">E84-V84</f>
        <v>0</v>
      </c>
      <c r="AA84" s="31">
        <v>116.2</v>
      </c>
      <c r="AB84" s="32">
        <f>TRUNC(ROUND(E84*AA84,2),2)</f>
        <v>36649.480000000003</v>
      </c>
      <c r="AC84" s="32">
        <f>F84*AA84</f>
        <v>0</v>
      </c>
      <c r="AD84" s="32">
        <f>G84*AA84</f>
        <v>0</v>
      </c>
      <c r="AE84" s="32">
        <f>H84*AA84</f>
        <v>0</v>
      </c>
      <c r="AF84" s="32">
        <f>I84*AA84</f>
        <v>0</v>
      </c>
      <c r="AG84" s="32">
        <f>J84*AA84</f>
        <v>0</v>
      </c>
      <c r="AH84" s="32">
        <f>K84*AA84</f>
        <v>0</v>
      </c>
      <c r="AI84" s="32">
        <f>L84*AA84</f>
        <v>0</v>
      </c>
      <c r="AJ84" s="32">
        <f>M84*AA84</f>
        <v>0</v>
      </c>
      <c r="AK84" s="32">
        <f>N84*AA84</f>
        <v>0</v>
      </c>
      <c r="AL84" s="32">
        <f>O84*AA84</f>
        <v>0</v>
      </c>
      <c r="AM84" s="33">
        <f>TRUNC(ROUND(P84*AA84,2),2)</f>
        <v>0</v>
      </c>
      <c r="AN84" s="33">
        <f>Q84*AA84</f>
        <v>0</v>
      </c>
      <c r="AO84" s="33">
        <f>R84*AA84</f>
        <v>0</v>
      </c>
      <c r="AP84" s="33">
        <f>T84*AA84</f>
        <v>36649.479999999996</v>
      </c>
      <c r="AQ84" s="32">
        <v>0</v>
      </c>
      <c r="AR84" s="262">
        <f t="shared" si="121"/>
        <v>0</v>
      </c>
      <c r="AS84" s="199"/>
      <c r="AT84" s="106">
        <f t="shared" ref="AT84:AT87" si="125">AQ84+AP84</f>
        <v>36649.479999999996</v>
      </c>
      <c r="AU84" s="83">
        <f>AB84-AT84</f>
        <v>0</v>
      </c>
      <c r="AV84" s="214">
        <f>(V84*100)/E84</f>
        <v>100</v>
      </c>
      <c r="AW84" s="65"/>
      <c r="AX84" s="65"/>
      <c r="AY84" s="65"/>
      <c r="AZ84" s="65"/>
      <c r="BA84" s="65"/>
      <c r="BB84" s="65"/>
    </row>
    <row r="85" spans="1:54" x14ac:dyDescent="0.25">
      <c r="A85" s="24" t="s">
        <v>227</v>
      </c>
      <c r="B85" s="52" t="s">
        <v>228</v>
      </c>
      <c r="C85" s="26" t="s">
        <v>229</v>
      </c>
      <c r="D85" s="27" t="s">
        <v>80</v>
      </c>
      <c r="E85" s="28">
        <v>70.22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70"/>
      <c r="Q85" s="70"/>
      <c r="R85" s="70"/>
      <c r="S85" s="242"/>
      <c r="T85" s="225">
        <v>70.22</v>
      </c>
      <c r="U85" s="30">
        <f t="shared" si="118"/>
        <v>0</v>
      </c>
      <c r="V85" s="30">
        <f t="shared" si="119"/>
        <v>70.22</v>
      </c>
      <c r="W85" s="242"/>
      <c r="X85" s="30">
        <f t="shared" ref="X85:X87" si="126">V85</f>
        <v>70.22</v>
      </c>
      <c r="Y85" s="30">
        <f t="shared" ref="Y85:Y87" si="127">X85+W85</f>
        <v>70.22</v>
      </c>
      <c r="Z85" s="249">
        <f t="shared" si="124"/>
        <v>0</v>
      </c>
      <c r="AA85" s="31">
        <v>32.880000000000003</v>
      </c>
      <c r="AB85" s="32">
        <f>TRUNC(ROUND(E85*AA85,2),2)</f>
        <v>2308.83</v>
      </c>
      <c r="AC85" s="32">
        <f>F85*AA85</f>
        <v>0</v>
      </c>
      <c r="AD85" s="32">
        <f>G85*AA85</f>
        <v>0</v>
      </c>
      <c r="AE85" s="32">
        <f>H85*AA85</f>
        <v>0</v>
      </c>
      <c r="AF85" s="32">
        <f>I85*AA85</f>
        <v>0</v>
      </c>
      <c r="AG85" s="32">
        <f>J85*AA85</f>
        <v>0</v>
      </c>
      <c r="AH85" s="32">
        <f>K85*AA85</f>
        <v>0</v>
      </c>
      <c r="AI85" s="32">
        <f>L85*AA85</f>
        <v>0</v>
      </c>
      <c r="AJ85" s="32">
        <f>M85*AA85</f>
        <v>0</v>
      </c>
      <c r="AK85" s="32">
        <f>N85*AA85</f>
        <v>0</v>
      </c>
      <c r="AL85" s="32">
        <f>O85*AA85</f>
        <v>0</v>
      </c>
      <c r="AM85" s="33">
        <f>TRUNC(ROUND(P85*AA85,2),2)</f>
        <v>0</v>
      </c>
      <c r="AN85" s="33">
        <f>Q85*AA85</f>
        <v>0</v>
      </c>
      <c r="AO85" s="33">
        <f>R85*AA85</f>
        <v>0</v>
      </c>
      <c r="AP85" s="33">
        <f>T85*AA85</f>
        <v>2308.8335999999999</v>
      </c>
      <c r="AQ85" s="32">
        <v>0</v>
      </c>
      <c r="AR85" s="262">
        <f t="shared" si="121"/>
        <v>0</v>
      </c>
      <c r="AS85" s="199"/>
      <c r="AT85" s="106">
        <f t="shared" si="125"/>
        <v>2308.8335999999999</v>
      </c>
      <c r="AU85" s="83">
        <f>AB85-AT85</f>
        <v>-3.6000000000058208E-3</v>
      </c>
      <c r="AV85" s="214">
        <f>(V85*100)/E85</f>
        <v>100</v>
      </c>
      <c r="AW85" s="65"/>
      <c r="AX85" s="65"/>
      <c r="AY85" s="65"/>
      <c r="AZ85" s="65"/>
      <c r="BA85" s="65"/>
      <c r="BB85" s="65"/>
    </row>
    <row r="86" spans="1:54" x14ac:dyDescent="0.25">
      <c r="A86" s="24">
        <v>94228</v>
      </c>
      <c r="B86" s="52" t="s">
        <v>230</v>
      </c>
      <c r="C86" s="26" t="s">
        <v>231</v>
      </c>
      <c r="D86" s="27" t="s">
        <v>80</v>
      </c>
      <c r="E86" s="28">
        <v>47.91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70"/>
      <c r="Q86" s="70"/>
      <c r="R86" s="70"/>
      <c r="S86" s="242"/>
      <c r="T86" s="225">
        <v>47.91</v>
      </c>
      <c r="U86" s="30">
        <f t="shared" si="118"/>
        <v>0</v>
      </c>
      <c r="V86" s="30">
        <f t="shared" si="119"/>
        <v>47.91</v>
      </c>
      <c r="W86" s="242"/>
      <c r="X86" s="30">
        <f t="shared" si="126"/>
        <v>47.91</v>
      </c>
      <c r="Y86" s="30">
        <f t="shared" si="127"/>
        <v>47.91</v>
      </c>
      <c r="Z86" s="249">
        <f t="shared" si="124"/>
        <v>0</v>
      </c>
      <c r="AA86" s="31">
        <v>57.56</v>
      </c>
      <c r="AB86" s="32">
        <f>TRUNC(ROUND(E86*AA86,2),2)</f>
        <v>2757.7</v>
      </c>
      <c r="AC86" s="32">
        <f>F86*AA86</f>
        <v>0</v>
      </c>
      <c r="AD86" s="32">
        <f>G86*AA86</f>
        <v>0</v>
      </c>
      <c r="AE86" s="32">
        <f>H86*AA86</f>
        <v>0</v>
      </c>
      <c r="AF86" s="32">
        <f>I86*AA86</f>
        <v>0</v>
      </c>
      <c r="AG86" s="32">
        <f>J86*AA86</f>
        <v>0</v>
      </c>
      <c r="AH86" s="32">
        <f>K86*AA86</f>
        <v>0</v>
      </c>
      <c r="AI86" s="32">
        <f>L86*AA86</f>
        <v>0</v>
      </c>
      <c r="AJ86" s="32">
        <f>M86*AA86</f>
        <v>0</v>
      </c>
      <c r="AK86" s="32">
        <f>N86*AA86</f>
        <v>0</v>
      </c>
      <c r="AL86" s="32">
        <f>O86*AA86</f>
        <v>0</v>
      </c>
      <c r="AM86" s="33">
        <f>TRUNC(ROUND(P86*AA86,2),2)</f>
        <v>0</v>
      </c>
      <c r="AN86" s="33">
        <f>Q86*AA86</f>
        <v>0</v>
      </c>
      <c r="AO86" s="33">
        <f>R86*AA86</f>
        <v>0</v>
      </c>
      <c r="AP86" s="33">
        <f>T86*AA86</f>
        <v>2757.6995999999999</v>
      </c>
      <c r="AQ86" s="32">
        <v>0</v>
      </c>
      <c r="AR86" s="262">
        <f t="shared" si="121"/>
        <v>0</v>
      </c>
      <c r="AS86" s="199"/>
      <c r="AT86" s="106">
        <f t="shared" si="125"/>
        <v>2757.6995999999999</v>
      </c>
      <c r="AU86" s="83">
        <f>AB86-AT86</f>
        <v>3.9999999989959178E-4</v>
      </c>
      <c r="AV86" s="214">
        <f>(V86*100)/E86</f>
        <v>100.00000000000001</v>
      </c>
      <c r="AW86" s="65"/>
      <c r="AX86" s="65"/>
      <c r="AY86" s="65"/>
      <c r="AZ86" s="65"/>
      <c r="BA86" s="65"/>
      <c r="BB86" s="65"/>
    </row>
    <row r="87" spans="1:54" x14ac:dyDescent="0.25">
      <c r="A87" s="24" t="s">
        <v>203</v>
      </c>
      <c r="B87" s="52" t="s">
        <v>232</v>
      </c>
      <c r="C87" s="26" t="s">
        <v>233</v>
      </c>
      <c r="D87" s="27" t="s">
        <v>58</v>
      </c>
      <c r="E87" s="28">
        <v>8.8605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70"/>
      <c r="Q87" s="70"/>
      <c r="R87" s="70"/>
      <c r="S87" s="242"/>
      <c r="T87" s="225"/>
      <c r="U87" s="30">
        <f t="shared" si="118"/>
        <v>0</v>
      </c>
      <c r="V87" s="30">
        <f t="shared" si="119"/>
        <v>0</v>
      </c>
      <c r="W87" s="242"/>
      <c r="X87" s="30">
        <f t="shared" si="126"/>
        <v>0</v>
      </c>
      <c r="Y87" s="30">
        <f t="shared" si="127"/>
        <v>0</v>
      </c>
      <c r="Z87" s="249">
        <f t="shared" si="124"/>
        <v>8.8605</v>
      </c>
      <c r="AA87" s="31">
        <v>561.82000000000005</v>
      </c>
      <c r="AB87" s="32">
        <f>TRUNC(ROUND(E87*AA87,2),2)</f>
        <v>4978.01</v>
      </c>
      <c r="AC87" s="32">
        <f>F87*AA87</f>
        <v>0</v>
      </c>
      <c r="AD87" s="32">
        <f>G87*AA87</f>
        <v>0</v>
      </c>
      <c r="AE87" s="32">
        <f>H87*AA87</f>
        <v>0</v>
      </c>
      <c r="AF87" s="32">
        <f>I87*AA87</f>
        <v>0</v>
      </c>
      <c r="AG87" s="32">
        <f>J87*AA87</f>
        <v>0</v>
      </c>
      <c r="AH87" s="32">
        <f>K87*AA87</f>
        <v>0</v>
      </c>
      <c r="AI87" s="32">
        <f>L87*AA87</f>
        <v>0</v>
      </c>
      <c r="AJ87" s="32">
        <f>M87*AA87</f>
        <v>0</v>
      </c>
      <c r="AK87" s="32">
        <f>N87*AA87</f>
        <v>0</v>
      </c>
      <c r="AL87" s="32">
        <f>O87*AA87</f>
        <v>0</v>
      </c>
      <c r="AM87" s="33">
        <f>TRUNC(ROUND(P87*AA87,2),2)</f>
        <v>0</v>
      </c>
      <c r="AN87" s="33">
        <f>Q87*AA87</f>
        <v>0</v>
      </c>
      <c r="AO87" s="33">
        <f>R87*AA87</f>
        <v>0</v>
      </c>
      <c r="AP87" s="33">
        <f>T87*AA87</f>
        <v>0</v>
      </c>
      <c r="AQ87" s="32">
        <f>U87*AA87</f>
        <v>0</v>
      </c>
      <c r="AR87" s="262">
        <f t="shared" si="121"/>
        <v>0</v>
      </c>
      <c r="AS87" s="199"/>
      <c r="AT87" s="106">
        <f t="shared" si="125"/>
        <v>0</v>
      </c>
      <c r="AU87" s="83">
        <f>AB87-AT87</f>
        <v>4978.01</v>
      </c>
      <c r="AV87" s="214">
        <f>(V87*100)/E87</f>
        <v>0</v>
      </c>
      <c r="AW87" s="65"/>
      <c r="AX87" s="65"/>
      <c r="AY87" s="65"/>
      <c r="AZ87" s="65"/>
      <c r="BA87" s="65"/>
      <c r="BB87" s="65"/>
    </row>
    <row r="88" spans="1:54" x14ac:dyDescent="0.25">
      <c r="A88" s="11"/>
      <c r="B88" s="11"/>
      <c r="C88" s="13" t="s">
        <v>234</v>
      </c>
      <c r="D88" s="13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68"/>
      <c r="Q88" s="68"/>
      <c r="R88" s="68"/>
      <c r="S88" s="242"/>
      <c r="T88" s="221"/>
      <c r="U88" s="39"/>
      <c r="V88" s="39"/>
      <c r="W88" s="39"/>
      <c r="X88" s="39"/>
      <c r="Y88" s="39"/>
      <c r="Z88" s="250"/>
      <c r="AA88" s="39"/>
      <c r="AB88" s="41">
        <f t="shared" ref="AB88" si="128">SUM(AB84:AB87)</f>
        <v>46694.020000000004</v>
      </c>
      <c r="AC88" s="41">
        <f>SUM(AC84:AC87)</f>
        <v>0</v>
      </c>
      <c r="AD88" s="41">
        <f t="shared" ref="AD88:AO88" si="129">SUM(AD84:AD87)</f>
        <v>0</v>
      </c>
      <c r="AE88" s="41">
        <f t="shared" si="129"/>
        <v>0</v>
      </c>
      <c r="AF88" s="41">
        <f t="shared" si="129"/>
        <v>0</v>
      </c>
      <c r="AG88" s="41">
        <f t="shared" si="129"/>
        <v>0</v>
      </c>
      <c r="AH88" s="41">
        <f t="shared" si="129"/>
        <v>0</v>
      </c>
      <c r="AI88" s="41">
        <f t="shared" si="129"/>
        <v>0</v>
      </c>
      <c r="AJ88" s="41">
        <f t="shared" si="129"/>
        <v>0</v>
      </c>
      <c r="AK88" s="41">
        <f t="shared" si="129"/>
        <v>0</v>
      </c>
      <c r="AL88" s="41">
        <f t="shared" si="129"/>
        <v>0</v>
      </c>
      <c r="AM88" s="41">
        <f t="shared" si="129"/>
        <v>0</v>
      </c>
      <c r="AN88" s="41">
        <f t="shared" si="129"/>
        <v>0</v>
      </c>
      <c r="AO88" s="41">
        <f t="shared" si="129"/>
        <v>0</v>
      </c>
      <c r="AP88" s="40">
        <f>SUM(AP84:AP87)</f>
        <v>41716.013199999994</v>
      </c>
      <c r="AQ88" s="41">
        <f t="shared" ref="AQ88" si="130">SUM(AQ84:AQ87)</f>
        <v>0</v>
      </c>
      <c r="AR88" s="262">
        <f t="shared" si="121"/>
        <v>0</v>
      </c>
      <c r="AS88" s="200"/>
      <c r="AT88" s="202">
        <f>SUBTOTAL(9,AT84:AT87)</f>
        <v>41716.013199999994</v>
      </c>
      <c r="AU88" s="270">
        <f>AB88-AT88</f>
        <v>4978.0068000000101</v>
      </c>
      <c r="AV88" s="214"/>
      <c r="AW88" s="110">
        <f>AT88+AU88</f>
        <v>46694.020000000004</v>
      </c>
      <c r="AX88" s="110">
        <f>AB88</f>
        <v>46694.020000000004</v>
      </c>
      <c r="AY88" s="23"/>
      <c r="AZ88" s="23"/>
      <c r="BA88" s="23"/>
      <c r="BB88" s="23"/>
    </row>
    <row r="89" spans="1:54" x14ac:dyDescent="0.25">
      <c r="A89" s="58"/>
      <c r="B89" s="59"/>
      <c r="C89" s="66"/>
      <c r="D89" s="60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70"/>
      <c r="Q89" s="70"/>
      <c r="R89" s="70"/>
      <c r="S89" s="242"/>
      <c r="T89" s="225"/>
      <c r="U89" s="71"/>
      <c r="V89" s="71"/>
      <c r="W89" s="242"/>
      <c r="X89" s="71"/>
      <c r="Y89" s="71"/>
      <c r="Z89" s="25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33"/>
      <c r="AQ89" s="32"/>
      <c r="AR89" s="262"/>
      <c r="AS89" s="199"/>
      <c r="AT89" s="271"/>
      <c r="AU89" s="83"/>
      <c r="AV89" s="214"/>
      <c r="AW89" s="65"/>
      <c r="AX89" s="65"/>
      <c r="AY89" s="65"/>
      <c r="AZ89" s="65"/>
      <c r="BA89" s="65"/>
      <c r="BB89" s="65"/>
    </row>
    <row r="90" spans="1:54" x14ac:dyDescent="0.25">
      <c r="A90" s="11"/>
      <c r="B90" s="11" t="s">
        <v>235</v>
      </c>
      <c r="C90" s="12" t="s">
        <v>236</v>
      </c>
      <c r="D90" s="13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68"/>
      <c r="Q90" s="68"/>
      <c r="R90" s="68"/>
      <c r="S90" s="242"/>
      <c r="T90" s="221"/>
      <c r="U90" s="39"/>
      <c r="V90" s="39"/>
      <c r="W90" s="39"/>
      <c r="X90" s="39"/>
      <c r="Y90" s="39"/>
      <c r="Z90" s="250"/>
      <c r="AA90" s="39"/>
      <c r="AB90" s="50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0"/>
      <c r="AN90" s="40"/>
      <c r="AO90" s="40"/>
      <c r="AP90" s="40"/>
      <c r="AQ90" s="40"/>
      <c r="AR90" s="262"/>
      <c r="AS90" s="202"/>
      <c r="AT90" s="202">
        <f t="shared" ref="AT90:AT93" si="131">AQ90+AP90</f>
        <v>0</v>
      </c>
      <c r="AU90" s="270"/>
      <c r="AV90" s="214"/>
      <c r="AW90" s="23"/>
      <c r="AX90" s="23"/>
      <c r="AY90" s="23"/>
      <c r="AZ90" s="23"/>
      <c r="BA90" s="23"/>
      <c r="BB90" s="23"/>
    </row>
    <row r="91" spans="1:54" x14ac:dyDescent="0.25">
      <c r="A91" s="24">
        <v>98556</v>
      </c>
      <c r="B91" s="52" t="s">
        <v>237</v>
      </c>
      <c r="C91" s="26" t="s">
        <v>238</v>
      </c>
      <c r="D91" s="27" t="s">
        <v>58</v>
      </c>
      <c r="E91" s="28">
        <v>126.44600000000001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70">
        <f>'[15]Mem. de cálc.'!H756</f>
        <v>0</v>
      </c>
      <c r="Q91" s="70"/>
      <c r="R91" s="70"/>
      <c r="S91" s="242">
        <v>126.45</v>
      </c>
      <c r="T91" s="225"/>
      <c r="U91" s="30">
        <f t="shared" si="118"/>
        <v>0</v>
      </c>
      <c r="V91" s="30">
        <f t="shared" si="119"/>
        <v>0</v>
      </c>
      <c r="W91" s="242">
        <v>126.45</v>
      </c>
      <c r="X91" s="30">
        <f t="shared" ref="X91" si="132">V91</f>
        <v>0</v>
      </c>
      <c r="Y91" s="30">
        <f t="shared" ref="Y91" si="133">X91+W91</f>
        <v>126.45</v>
      </c>
      <c r="Z91" s="249"/>
      <c r="AA91" s="31">
        <v>38.479999999999997</v>
      </c>
      <c r="AB91" s="32">
        <f>TRUNC(ROUND(E91*AA91,2),2)</f>
        <v>4865.6400000000003</v>
      </c>
      <c r="AC91" s="32">
        <f>F91*AA91</f>
        <v>0</v>
      </c>
      <c r="AD91" s="32">
        <f>G91*AA91</f>
        <v>0</v>
      </c>
      <c r="AE91" s="32">
        <f>H91*AA91</f>
        <v>0</v>
      </c>
      <c r="AF91" s="32">
        <f>I91*AA91</f>
        <v>0</v>
      </c>
      <c r="AG91" s="32">
        <f>J91*AA91</f>
        <v>0</v>
      </c>
      <c r="AH91" s="32">
        <f>K91*AA91</f>
        <v>0</v>
      </c>
      <c r="AI91" s="32">
        <f>L91*AA91</f>
        <v>0</v>
      </c>
      <c r="AJ91" s="32">
        <f>M91*AA91</f>
        <v>0</v>
      </c>
      <c r="AK91" s="32">
        <f>N91*AA91</f>
        <v>0</v>
      </c>
      <c r="AL91" s="32">
        <f>O91*AA91</f>
        <v>0</v>
      </c>
      <c r="AM91" s="33">
        <f>TRUNC(ROUND(P91*AA91,2),2)</f>
        <v>0</v>
      </c>
      <c r="AN91" s="33">
        <f>Q91*AA91</f>
        <v>0</v>
      </c>
      <c r="AO91" s="33">
        <f>R91*AA91</f>
        <v>0</v>
      </c>
      <c r="AP91" s="33">
        <f>T91*AA91</f>
        <v>0</v>
      </c>
      <c r="AQ91" s="32">
        <f>U91*AA91</f>
        <v>0</v>
      </c>
      <c r="AR91" s="262">
        <f t="shared" si="121"/>
        <v>4865.7959999999994</v>
      </c>
      <c r="AS91" s="199"/>
      <c r="AT91" s="106">
        <f t="shared" si="131"/>
        <v>0</v>
      </c>
      <c r="AU91" s="83">
        <f>AB91-AT91</f>
        <v>4865.6400000000003</v>
      </c>
      <c r="AV91" s="214">
        <f>(V91*100)/E91</f>
        <v>0</v>
      </c>
      <c r="AW91" s="65"/>
      <c r="AX91" s="65"/>
      <c r="AY91" s="65"/>
      <c r="AZ91" s="65"/>
      <c r="BA91" s="65"/>
      <c r="BB91" s="65"/>
    </row>
    <row r="92" spans="1:54" x14ac:dyDescent="0.25">
      <c r="A92" s="24" t="s">
        <v>239</v>
      </c>
      <c r="B92" s="52" t="s">
        <v>240</v>
      </c>
      <c r="C92" s="26" t="s">
        <v>241</v>
      </c>
      <c r="D92" s="27" t="s">
        <v>58</v>
      </c>
      <c r="E92" s="28">
        <v>291.28000000000003</v>
      </c>
      <c r="F92" s="28"/>
      <c r="G92" s="28">
        <v>137.21</v>
      </c>
      <c r="H92" s="28">
        <v>154.07</v>
      </c>
      <c r="I92" s="28"/>
      <c r="J92" s="28"/>
      <c r="K92" s="28"/>
      <c r="L92" s="28"/>
      <c r="M92" s="28"/>
      <c r="N92" s="28"/>
      <c r="O92" s="28"/>
      <c r="P92" s="70">
        <f>'[15]Mem. de cálc.'!H777</f>
        <v>0</v>
      </c>
      <c r="Q92" s="70"/>
      <c r="R92" s="70"/>
      <c r="S92" s="242"/>
      <c r="T92" s="225"/>
      <c r="U92" s="30">
        <f t="shared" si="118"/>
        <v>291.27999999999997</v>
      </c>
      <c r="V92" s="30">
        <f t="shared" si="119"/>
        <v>291.27999999999997</v>
      </c>
      <c r="W92" s="242"/>
      <c r="X92" s="30">
        <f t="shared" ref="X92" si="134">W92+U92</f>
        <v>291.27999999999997</v>
      </c>
      <c r="Y92" s="30">
        <f t="shared" si="120"/>
        <v>291.27999999999997</v>
      </c>
      <c r="Z92" s="249"/>
      <c r="AA92" s="31">
        <v>39.979999999999997</v>
      </c>
      <c r="AB92" s="32">
        <f>TRUNC(ROUND(E92*AA92,2),2)</f>
        <v>11645.37</v>
      </c>
      <c r="AC92" s="32">
        <f>F92*AA92</f>
        <v>0</v>
      </c>
      <c r="AD92" s="32">
        <f>G92*AA92</f>
        <v>5485.6557999999995</v>
      </c>
      <c r="AE92" s="32">
        <f>H92*AA92</f>
        <v>6159.7185999999992</v>
      </c>
      <c r="AF92" s="32">
        <f>I92*AA92</f>
        <v>0</v>
      </c>
      <c r="AG92" s="32">
        <f>J92*AA92</f>
        <v>0</v>
      </c>
      <c r="AH92" s="32">
        <f>K92*AA92</f>
        <v>0</v>
      </c>
      <c r="AI92" s="32">
        <f>L92*AA92</f>
        <v>0</v>
      </c>
      <c r="AJ92" s="32">
        <f>M92*AA92</f>
        <v>0</v>
      </c>
      <c r="AK92" s="32">
        <f>N92*AA92</f>
        <v>0</v>
      </c>
      <c r="AL92" s="32">
        <f>O92*AA92</f>
        <v>0</v>
      </c>
      <c r="AM92" s="33">
        <f>TRUNC(ROUND(P92*AA92,2),2)</f>
        <v>0</v>
      </c>
      <c r="AN92" s="33">
        <f>Q92*AA92</f>
        <v>0</v>
      </c>
      <c r="AO92" s="33">
        <f>R92*AA92</f>
        <v>0</v>
      </c>
      <c r="AP92" s="33">
        <f>T92*AA92</f>
        <v>0</v>
      </c>
      <c r="AQ92" s="32">
        <v>0</v>
      </c>
      <c r="AR92" s="262">
        <f t="shared" si="121"/>
        <v>0</v>
      </c>
      <c r="AS92" s="199"/>
      <c r="AT92" s="106">
        <f t="shared" si="131"/>
        <v>0</v>
      </c>
      <c r="AU92" s="83">
        <f>AB92-AT92</f>
        <v>11645.37</v>
      </c>
      <c r="AV92" s="214">
        <f>(V92*100)/E92</f>
        <v>99.999999999999972</v>
      </c>
      <c r="AW92" s="65"/>
      <c r="AX92" s="65"/>
      <c r="AY92" s="65"/>
      <c r="AZ92" s="65"/>
      <c r="BA92" s="65"/>
      <c r="BB92" s="65"/>
    </row>
    <row r="93" spans="1:54" ht="28.5" x14ac:dyDescent="0.25">
      <c r="A93" s="24" t="s">
        <v>242</v>
      </c>
      <c r="B93" s="52" t="s">
        <v>243</v>
      </c>
      <c r="C93" s="26" t="s">
        <v>244</v>
      </c>
      <c r="D93" s="27" t="s">
        <v>58</v>
      </c>
      <c r="E93" s="28">
        <v>88.633999999999986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70"/>
      <c r="Q93" s="70"/>
      <c r="R93" s="70"/>
      <c r="S93" s="242">
        <v>88.63</v>
      </c>
      <c r="T93" s="225"/>
      <c r="U93" s="30">
        <f t="shared" si="118"/>
        <v>0</v>
      </c>
      <c r="V93" s="30">
        <f t="shared" si="119"/>
        <v>0</v>
      </c>
      <c r="W93" s="242">
        <v>88.63</v>
      </c>
      <c r="X93" s="30">
        <f t="shared" ref="X93" si="135">V93</f>
        <v>0</v>
      </c>
      <c r="Y93" s="30">
        <f t="shared" si="120"/>
        <v>88.63</v>
      </c>
      <c r="Z93" s="249"/>
      <c r="AA93" s="31">
        <v>161.63999999999999</v>
      </c>
      <c r="AB93" s="32">
        <f>TRUNC(ROUND(E93*AA93,2),2)</f>
        <v>14326.8</v>
      </c>
      <c r="AC93" s="32">
        <f>F93*AA93</f>
        <v>0</v>
      </c>
      <c r="AD93" s="32">
        <f>G93*AA93</f>
        <v>0</v>
      </c>
      <c r="AE93" s="32">
        <f>H93*AA93</f>
        <v>0</v>
      </c>
      <c r="AF93" s="32">
        <f>I93*AA93</f>
        <v>0</v>
      </c>
      <c r="AG93" s="32">
        <f>J93*AA93</f>
        <v>0</v>
      </c>
      <c r="AH93" s="32">
        <f>K93*AA93</f>
        <v>0</v>
      </c>
      <c r="AI93" s="32">
        <f>L93*AA93</f>
        <v>0</v>
      </c>
      <c r="AJ93" s="32">
        <f>M93*AA93</f>
        <v>0</v>
      </c>
      <c r="AK93" s="32">
        <f>N93*AA93</f>
        <v>0</v>
      </c>
      <c r="AL93" s="32">
        <f>O93*AA93</f>
        <v>0</v>
      </c>
      <c r="AM93" s="33">
        <f>TRUNC(ROUND(P93*AA93,2),2)</f>
        <v>0</v>
      </c>
      <c r="AN93" s="33">
        <f>Q93*AA93</f>
        <v>0</v>
      </c>
      <c r="AO93" s="33">
        <f>R93*AA93</f>
        <v>0</v>
      </c>
      <c r="AP93" s="33">
        <f>T93*AA93</f>
        <v>0</v>
      </c>
      <c r="AQ93" s="32">
        <f>U93*AA93</f>
        <v>0</v>
      </c>
      <c r="AR93" s="262">
        <f t="shared" si="121"/>
        <v>14326.153199999999</v>
      </c>
      <c r="AS93" s="199"/>
      <c r="AT93" s="106">
        <f t="shared" si="131"/>
        <v>0</v>
      </c>
      <c r="AU93" s="83">
        <f>AB93-AT93</f>
        <v>14326.8</v>
      </c>
      <c r="AV93" s="214">
        <f>(V93*100)/E93</f>
        <v>0</v>
      </c>
      <c r="AW93" s="65"/>
      <c r="AX93" s="65"/>
      <c r="AY93" s="65"/>
      <c r="AZ93" s="65"/>
      <c r="BA93" s="65"/>
      <c r="BB93" s="65"/>
    </row>
    <row r="94" spans="1:54" x14ac:dyDescent="0.25">
      <c r="A94" s="11"/>
      <c r="B94" s="11"/>
      <c r="C94" s="13" t="s">
        <v>245</v>
      </c>
      <c r="D94" s="13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68"/>
      <c r="Q94" s="68"/>
      <c r="R94" s="68"/>
      <c r="S94" s="242"/>
      <c r="T94" s="221"/>
      <c r="U94" s="39"/>
      <c r="V94" s="39"/>
      <c r="W94" s="39"/>
      <c r="X94" s="39"/>
      <c r="Y94" s="39"/>
      <c r="Z94" s="250"/>
      <c r="AA94" s="39"/>
      <c r="AB94" s="41">
        <f t="shared" ref="AB94" si="136">SUM(AB91:AB93)</f>
        <v>30837.81</v>
      </c>
      <c r="AC94" s="41">
        <f>SUM(AC91:AC93)</f>
        <v>0</v>
      </c>
      <c r="AD94" s="41">
        <f t="shared" ref="AD94:AQ94" si="137">SUM(AD91:AD93)</f>
        <v>5485.6557999999995</v>
      </c>
      <c r="AE94" s="41">
        <f t="shared" si="137"/>
        <v>6159.7185999999992</v>
      </c>
      <c r="AF94" s="41">
        <f t="shared" si="137"/>
        <v>0</v>
      </c>
      <c r="AG94" s="41">
        <f t="shared" si="137"/>
        <v>0</v>
      </c>
      <c r="AH94" s="41">
        <f t="shared" si="137"/>
        <v>0</v>
      </c>
      <c r="AI94" s="41">
        <f t="shared" si="137"/>
        <v>0</v>
      </c>
      <c r="AJ94" s="41">
        <f t="shared" si="137"/>
        <v>0</v>
      </c>
      <c r="AK94" s="41">
        <f t="shared" si="137"/>
        <v>0</v>
      </c>
      <c r="AL94" s="41">
        <f t="shared" si="137"/>
        <v>0</v>
      </c>
      <c r="AM94" s="41">
        <f t="shared" si="137"/>
        <v>0</v>
      </c>
      <c r="AN94" s="41">
        <f t="shared" si="137"/>
        <v>0</v>
      </c>
      <c r="AO94" s="41">
        <f t="shared" si="137"/>
        <v>0</v>
      </c>
      <c r="AP94" s="40">
        <f t="shared" si="137"/>
        <v>0</v>
      </c>
      <c r="AQ94" s="41">
        <f t="shared" si="137"/>
        <v>0</v>
      </c>
      <c r="AR94" s="262"/>
      <c r="AS94" s="200"/>
      <c r="AT94" s="202">
        <f>SUBTOTAL(9,AT90:AT93)</f>
        <v>0</v>
      </c>
      <c r="AU94" s="270">
        <f>AB94-AT94</f>
        <v>30837.81</v>
      </c>
      <c r="AV94" s="214"/>
      <c r="AW94" s="110">
        <f>AT94+AU94</f>
        <v>30837.81</v>
      </c>
      <c r="AX94" s="110">
        <f>AB94</f>
        <v>30837.81</v>
      </c>
      <c r="AY94" s="23"/>
      <c r="AZ94" s="23"/>
      <c r="BA94" s="23"/>
      <c r="BB94" s="23"/>
    </row>
    <row r="95" spans="1:54" x14ac:dyDescent="0.25">
      <c r="A95" s="58"/>
      <c r="B95" s="59"/>
      <c r="C95" s="66"/>
      <c r="D95" s="60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70"/>
      <c r="Q95" s="70"/>
      <c r="R95" s="70"/>
      <c r="S95" s="242"/>
      <c r="T95" s="225"/>
      <c r="U95" s="70"/>
      <c r="V95" s="70"/>
      <c r="W95" s="242"/>
      <c r="X95" s="70"/>
      <c r="Y95" s="70"/>
      <c r="Z95" s="253"/>
      <c r="AA95" s="70"/>
      <c r="AB95" s="70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3"/>
      <c r="AN95" s="33"/>
      <c r="AO95" s="33"/>
      <c r="AP95" s="33"/>
      <c r="AQ95" s="32"/>
      <c r="AR95" s="262"/>
      <c r="AS95" s="199"/>
      <c r="AT95" s="271"/>
      <c r="AU95" s="83"/>
      <c r="AV95" s="214"/>
      <c r="AW95" s="65"/>
      <c r="AX95" s="65"/>
      <c r="AY95" s="65"/>
      <c r="AZ95" s="65"/>
      <c r="BA95" s="65"/>
      <c r="BB95" s="65"/>
    </row>
    <row r="96" spans="1:54" x14ac:dyDescent="0.25">
      <c r="A96" s="11"/>
      <c r="B96" s="11" t="s">
        <v>246</v>
      </c>
      <c r="C96" s="73" t="s">
        <v>247</v>
      </c>
      <c r="D96" s="13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68"/>
      <c r="Q96" s="68"/>
      <c r="R96" s="68"/>
      <c r="S96" s="242"/>
      <c r="T96" s="221"/>
      <c r="U96" s="39"/>
      <c r="V96" s="39"/>
      <c r="W96" s="39"/>
      <c r="X96" s="39"/>
      <c r="Y96" s="39"/>
      <c r="Z96" s="250"/>
      <c r="AA96" s="39"/>
      <c r="AB96" s="50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0"/>
      <c r="AN96" s="40"/>
      <c r="AO96" s="40"/>
      <c r="AP96" s="40"/>
      <c r="AQ96" s="40"/>
      <c r="AR96" s="262"/>
      <c r="AS96" s="202"/>
      <c r="AT96" s="202">
        <f t="shared" ref="AT96:AT97" si="138">AQ96+AP96</f>
        <v>0</v>
      </c>
      <c r="AU96" s="270"/>
      <c r="AV96" s="214"/>
      <c r="AW96" s="23"/>
      <c r="AX96" s="23"/>
      <c r="AY96" s="23"/>
      <c r="AZ96" s="23"/>
      <c r="BA96" s="23"/>
      <c r="BB96" s="23"/>
    </row>
    <row r="97" spans="1:54" x14ac:dyDescent="0.25">
      <c r="A97" s="24" t="s">
        <v>248</v>
      </c>
      <c r="B97" s="52" t="s">
        <v>249</v>
      </c>
      <c r="C97" s="26" t="s">
        <v>250</v>
      </c>
      <c r="D97" s="27" t="s">
        <v>58</v>
      </c>
      <c r="E97" s="28">
        <v>855.44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70"/>
      <c r="Q97" s="70"/>
      <c r="R97" s="70"/>
      <c r="S97" s="242">
        <v>855.44</v>
      </c>
      <c r="T97" s="225"/>
      <c r="U97" s="30">
        <f t="shared" si="118"/>
        <v>0</v>
      </c>
      <c r="V97" s="30">
        <f t="shared" si="119"/>
        <v>0</v>
      </c>
      <c r="W97" s="242">
        <v>855.44</v>
      </c>
      <c r="X97" s="30">
        <f t="shared" ref="X97" si="139">V97</f>
        <v>0</v>
      </c>
      <c r="Y97" s="30">
        <f t="shared" ref="Y97" si="140">X97+W97</f>
        <v>855.44</v>
      </c>
      <c r="Z97" s="249"/>
      <c r="AA97" s="31">
        <v>27.58</v>
      </c>
      <c r="AB97" s="32">
        <f>TRUNC(ROUND(E97*AA97,2),2)</f>
        <v>23593.040000000001</v>
      </c>
      <c r="AC97" s="32">
        <f>F97*AA97</f>
        <v>0</v>
      </c>
      <c r="AD97" s="32">
        <f>G97*AA97</f>
        <v>0</v>
      </c>
      <c r="AE97" s="32">
        <f>H97*AA97</f>
        <v>0</v>
      </c>
      <c r="AF97" s="32">
        <f>I97*AA97</f>
        <v>0</v>
      </c>
      <c r="AG97" s="32">
        <f>J97*AA97</f>
        <v>0</v>
      </c>
      <c r="AH97" s="32">
        <f>K97*AA97</f>
        <v>0</v>
      </c>
      <c r="AI97" s="32">
        <f>L97*AA97</f>
        <v>0</v>
      </c>
      <c r="AJ97" s="32">
        <f>M97*AA97</f>
        <v>0</v>
      </c>
      <c r="AK97" s="32">
        <f>N97*AA97</f>
        <v>0</v>
      </c>
      <c r="AL97" s="32">
        <f>O97*AA97</f>
        <v>0</v>
      </c>
      <c r="AM97" s="33">
        <f>TRUNC(ROUND(P97*AA97,2),2)</f>
        <v>0</v>
      </c>
      <c r="AN97" s="33">
        <f>Q97*AA97</f>
        <v>0</v>
      </c>
      <c r="AO97" s="33">
        <f>R97*AA97</f>
        <v>0</v>
      </c>
      <c r="AP97" s="33">
        <f>T97*AA97</f>
        <v>0</v>
      </c>
      <c r="AQ97" s="32">
        <f>U97*AA97</f>
        <v>0</v>
      </c>
      <c r="AR97" s="262">
        <f t="shared" si="121"/>
        <v>23593.035199999998</v>
      </c>
      <c r="AS97" s="199"/>
      <c r="AT97" s="106">
        <f t="shared" si="138"/>
        <v>0</v>
      </c>
      <c r="AU97" s="83">
        <f>AB97-AT97</f>
        <v>23593.040000000001</v>
      </c>
      <c r="AV97" s="214">
        <f>(V97*100)/E97</f>
        <v>0</v>
      </c>
      <c r="AW97" s="65"/>
      <c r="AX97" s="65"/>
      <c r="AY97" s="65"/>
      <c r="AZ97" s="65"/>
      <c r="BA97" s="65"/>
      <c r="BB97" s="65"/>
    </row>
    <row r="98" spans="1:54" x14ac:dyDescent="0.25">
      <c r="A98" s="11"/>
      <c r="B98" s="11"/>
      <c r="C98" s="13" t="s">
        <v>251</v>
      </c>
      <c r="D98" s="13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68"/>
      <c r="Q98" s="68"/>
      <c r="R98" s="68"/>
      <c r="S98" s="242"/>
      <c r="T98" s="221"/>
      <c r="U98" s="39"/>
      <c r="V98" s="39"/>
      <c r="W98" s="39"/>
      <c r="X98" s="39"/>
      <c r="Y98" s="39"/>
      <c r="Z98" s="250"/>
      <c r="AA98" s="39"/>
      <c r="AB98" s="41">
        <f>SUM(AB97)</f>
        <v>23593.040000000001</v>
      </c>
      <c r="AC98" s="41">
        <f>SUM(AC97)</f>
        <v>0</v>
      </c>
      <c r="AD98" s="41"/>
      <c r="AE98" s="41"/>
      <c r="AF98" s="41"/>
      <c r="AG98" s="41"/>
      <c r="AH98" s="41"/>
      <c r="AI98" s="41"/>
      <c r="AJ98" s="41"/>
      <c r="AK98" s="41"/>
      <c r="AL98" s="41"/>
      <c r="AM98" s="40">
        <f>AM97</f>
        <v>0</v>
      </c>
      <c r="AN98" s="40">
        <f>SUM(AN97)</f>
        <v>0</v>
      </c>
      <c r="AO98" s="40">
        <f>SUM(AO97)</f>
        <v>0</v>
      </c>
      <c r="AP98" s="40"/>
      <c r="AQ98" s="40">
        <f t="shared" ref="AQ98" si="141">SUM(AQ97)</f>
        <v>0</v>
      </c>
      <c r="AR98" s="262"/>
      <c r="AS98" s="202"/>
      <c r="AT98" s="202">
        <f>SUBTOTAL(9,AT96:AT97)</f>
        <v>0</v>
      </c>
      <c r="AU98" s="270">
        <f>AB98-AT98</f>
        <v>23593.040000000001</v>
      </c>
      <c r="AV98" s="214"/>
      <c r="AW98" s="110">
        <f>AT98+AU98</f>
        <v>23593.040000000001</v>
      </c>
      <c r="AX98" s="110">
        <f>AB98</f>
        <v>23593.040000000001</v>
      </c>
      <c r="AY98" s="23"/>
      <c r="AZ98" s="23"/>
      <c r="BA98" s="23"/>
      <c r="BB98" s="23"/>
    </row>
    <row r="99" spans="1:54" x14ac:dyDescent="0.25">
      <c r="A99" s="58"/>
      <c r="B99" s="59"/>
      <c r="C99" s="66"/>
      <c r="D99" s="60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70"/>
      <c r="Q99" s="70"/>
      <c r="R99" s="70"/>
      <c r="S99" s="242"/>
      <c r="T99" s="225"/>
      <c r="U99" s="85"/>
      <c r="V99" s="85"/>
      <c r="W99" s="242"/>
      <c r="X99" s="85"/>
      <c r="Y99" s="85"/>
      <c r="Z99" s="249"/>
      <c r="AA99" s="71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2"/>
      <c r="AR99" s="262"/>
      <c r="AS99" s="199"/>
      <c r="AT99" s="271"/>
      <c r="AU99" s="83"/>
      <c r="AV99" s="214"/>
      <c r="AX99" s="65"/>
      <c r="AY99" s="65"/>
      <c r="AZ99" s="65"/>
      <c r="BA99" s="65"/>
      <c r="BB99" s="65"/>
    </row>
    <row r="100" spans="1:54" x14ac:dyDescent="0.25">
      <c r="A100" s="11"/>
      <c r="B100" s="11" t="s">
        <v>252</v>
      </c>
      <c r="C100" s="73" t="s">
        <v>253</v>
      </c>
      <c r="D100" s="13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68"/>
      <c r="Q100" s="68"/>
      <c r="R100" s="68"/>
      <c r="S100" s="242"/>
      <c r="T100" s="221"/>
      <c r="U100" s="39"/>
      <c r="V100" s="39"/>
      <c r="W100" s="39"/>
      <c r="X100" s="39"/>
      <c r="Y100" s="39"/>
      <c r="Z100" s="250"/>
      <c r="AA100" s="39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262"/>
      <c r="AS100" s="202"/>
      <c r="AT100" s="202"/>
      <c r="AU100" s="270"/>
      <c r="AV100" s="214"/>
      <c r="AW100" s="23"/>
      <c r="AX100" s="23"/>
      <c r="AY100" s="23"/>
      <c r="AZ100" s="23"/>
      <c r="BA100" s="23"/>
      <c r="BB100" s="23"/>
    </row>
    <row r="101" spans="1:54" x14ac:dyDescent="0.25">
      <c r="A101" s="24" t="s">
        <v>254</v>
      </c>
      <c r="B101" s="52" t="s">
        <v>255</v>
      </c>
      <c r="C101" s="26" t="s">
        <v>256</v>
      </c>
      <c r="D101" s="27" t="s">
        <v>58</v>
      </c>
      <c r="E101" s="28">
        <v>2705.53</v>
      </c>
      <c r="F101" s="28"/>
      <c r="G101" s="28"/>
      <c r="H101" s="28">
        <v>831.11</v>
      </c>
      <c r="I101" s="28"/>
      <c r="J101" s="28">
        <v>129.78</v>
      </c>
      <c r="K101" s="28">
        <v>210</v>
      </c>
      <c r="L101" s="28"/>
      <c r="M101" s="28"/>
      <c r="N101" s="28">
        <v>82.58</v>
      </c>
      <c r="O101" s="28">
        <v>667.91</v>
      </c>
      <c r="P101" s="70">
        <f>'[15]Mem. de cálc.'!H860</f>
        <v>302.88599999999997</v>
      </c>
      <c r="Q101" s="70"/>
      <c r="R101" s="70"/>
      <c r="S101" s="242"/>
      <c r="T101" s="225"/>
      <c r="U101" s="30">
        <v>1921.93</v>
      </c>
      <c r="V101" s="30">
        <v>2704.27</v>
      </c>
      <c r="W101" s="242"/>
      <c r="X101" s="30">
        <f>U101+W101</f>
        <v>1921.93</v>
      </c>
      <c r="Y101" s="30">
        <f>V101+W101</f>
        <v>2704.27</v>
      </c>
      <c r="Z101" s="249">
        <f>E101-V101</f>
        <v>1.2600000000002183</v>
      </c>
      <c r="AA101" s="31">
        <v>4.79</v>
      </c>
      <c r="AB101" s="32">
        <v>12959.51</v>
      </c>
      <c r="AC101" s="32">
        <f>F101*AA101</f>
        <v>0</v>
      </c>
      <c r="AD101" s="32">
        <f>G101*AA101</f>
        <v>0</v>
      </c>
      <c r="AE101" s="32">
        <f>H101*AA101</f>
        <v>3981.0169000000001</v>
      </c>
      <c r="AF101" s="32">
        <f>I101*AA101</f>
        <v>0</v>
      </c>
      <c r="AG101" s="32">
        <f>J101*AA101</f>
        <v>621.64620000000002</v>
      </c>
      <c r="AH101" s="32">
        <f>K101*AA101</f>
        <v>1005.9</v>
      </c>
      <c r="AI101" s="32">
        <f>L101*AA101</f>
        <v>0</v>
      </c>
      <c r="AJ101" s="32">
        <f>M101*AA101</f>
        <v>0</v>
      </c>
      <c r="AK101" s="32">
        <f>N101*AA101</f>
        <v>395.5582</v>
      </c>
      <c r="AL101" s="32">
        <f>O101*AA101</f>
        <v>3199.2889</v>
      </c>
      <c r="AM101" s="33">
        <f>TRUNC(ROUND(P101*AA101,2),2)</f>
        <v>1450.82</v>
      </c>
      <c r="AN101" s="33">
        <f>Q101*AA101</f>
        <v>0</v>
      </c>
      <c r="AO101" s="33">
        <f>R101*AA101</f>
        <v>0</v>
      </c>
      <c r="AP101" s="33">
        <v>0</v>
      </c>
      <c r="AQ101" s="32">
        <v>9206.0499999999993</v>
      </c>
      <c r="AR101" s="262">
        <f t="shared" si="121"/>
        <v>0</v>
      </c>
      <c r="AS101" s="199"/>
      <c r="AT101" s="106">
        <f t="shared" ref="AT101:AT104" si="142">AQ101+AP101</f>
        <v>9206.0499999999993</v>
      </c>
      <c r="AU101" s="83">
        <f>AB101-AT101</f>
        <v>3753.4600000000009</v>
      </c>
      <c r="AV101" s="214">
        <f>(V101*100)/E101</f>
        <v>99.953428718217864</v>
      </c>
      <c r="AW101" s="65"/>
      <c r="AX101" s="65"/>
      <c r="AY101" s="65"/>
      <c r="AZ101" s="65"/>
      <c r="BA101" s="65"/>
      <c r="BB101" s="65"/>
    </row>
    <row r="102" spans="1:54" x14ac:dyDescent="0.25">
      <c r="A102" s="24" t="s">
        <v>257</v>
      </c>
      <c r="B102" s="52" t="s">
        <v>258</v>
      </c>
      <c r="C102" s="26" t="s">
        <v>259</v>
      </c>
      <c r="D102" s="27" t="s">
        <v>58</v>
      </c>
      <c r="E102" s="28">
        <v>461.17270000000002</v>
      </c>
      <c r="F102" s="28"/>
      <c r="G102" s="28"/>
      <c r="H102" s="28"/>
      <c r="I102" s="28"/>
      <c r="J102" s="28"/>
      <c r="K102" s="28"/>
      <c r="L102" s="28"/>
      <c r="M102" s="28"/>
      <c r="N102" s="28">
        <v>41.67</v>
      </c>
      <c r="O102" s="28">
        <v>145.29</v>
      </c>
      <c r="P102" s="70">
        <f>'[15]Mem. de cálc.'!H884</f>
        <v>0</v>
      </c>
      <c r="Q102" s="70"/>
      <c r="R102" s="70">
        <v>133.96</v>
      </c>
      <c r="S102" s="242">
        <v>40.25</v>
      </c>
      <c r="T102" s="225"/>
      <c r="U102" s="30">
        <f t="shared" si="118"/>
        <v>320.91999999999996</v>
      </c>
      <c r="V102" s="30">
        <f t="shared" si="119"/>
        <v>320.91999999999996</v>
      </c>
      <c r="W102" s="242">
        <v>40.25</v>
      </c>
      <c r="X102" s="30">
        <f>U102+W102</f>
        <v>361.16999999999996</v>
      </c>
      <c r="Y102" s="30">
        <f t="shared" si="120"/>
        <v>401.41999999999996</v>
      </c>
      <c r="Z102" s="249">
        <v>0</v>
      </c>
      <c r="AA102" s="31">
        <v>23.61</v>
      </c>
      <c r="AB102" s="32">
        <f>TRUNC(ROUND(E102*AA102,2),2)</f>
        <v>10888.29</v>
      </c>
      <c r="AC102" s="32">
        <f>F102*AA102</f>
        <v>0</v>
      </c>
      <c r="AD102" s="32">
        <f>G102*AA102</f>
        <v>0</v>
      </c>
      <c r="AE102" s="32">
        <f>H102*AA102</f>
        <v>0</v>
      </c>
      <c r="AF102" s="32">
        <f>I102*AA102</f>
        <v>0</v>
      </c>
      <c r="AG102" s="32">
        <f>J102*AA102</f>
        <v>0</v>
      </c>
      <c r="AH102" s="32">
        <f>K102*AA102</f>
        <v>0</v>
      </c>
      <c r="AI102" s="32">
        <f>L102*AA102</f>
        <v>0</v>
      </c>
      <c r="AJ102" s="32">
        <f>M102*AA102</f>
        <v>0</v>
      </c>
      <c r="AK102" s="32">
        <f>N102*AA102</f>
        <v>983.82870000000003</v>
      </c>
      <c r="AL102" s="32">
        <f>O102*AA102</f>
        <v>3430.2968999999998</v>
      </c>
      <c r="AM102" s="33">
        <f>TRUNC(ROUND(P102*AA102,2),2)</f>
        <v>0</v>
      </c>
      <c r="AN102" s="33">
        <f>Q102*AA102</f>
        <v>0</v>
      </c>
      <c r="AO102" s="33">
        <f>R102*AA102</f>
        <v>3162.7955999999999</v>
      </c>
      <c r="AP102" s="33">
        <f>T102*AA102</f>
        <v>0</v>
      </c>
      <c r="AQ102" s="32">
        <v>0</v>
      </c>
      <c r="AR102" s="262">
        <f t="shared" si="121"/>
        <v>950.30250000000001</v>
      </c>
      <c r="AS102" s="199"/>
      <c r="AT102" s="106">
        <f t="shared" si="142"/>
        <v>0</v>
      </c>
      <c r="AU102" s="83">
        <f>AB102-AT102</f>
        <v>10888.29</v>
      </c>
      <c r="AV102" s="214">
        <f>(V102*100)/E102</f>
        <v>69.587813849345366</v>
      </c>
      <c r="AW102" s="65"/>
      <c r="AX102" s="65"/>
      <c r="AY102" s="65"/>
      <c r="AZ102" s="65"/>
      <c r="BA102" s="65"/>
      <c r="BB102" s="65"/>
    </row>
    <row r="103" spans="1:54" ht="28.5" x14ac:dyDescent="0.25">
      <c r="A103" s="24" t="s">
        <v>260</v>
      </c>
      <c r="B103" s="52" t="s">
        <v>261</v>
      </c>
      <c r="C103" s="26" t="s">
        <v>262</v>
      </c>
      <c r="D103" s="27" t="s">
        <v>58</v>
      </c>
      <c r="E103" s="28">
        <v>2244.3607999999995</v>
      </c>
      <c r="F103" s="28"/>
      <c r="G103" s="28"/>
      <c r="H103" s="28"/>
      <c r="I103" s="28"/>
      <c r="J103" s="28"/>
      <c r="K103" s="28"/>
      <c r="L103" s="28"/>
      <c r="M103" s="28"/>
      <c r="N103" s="28">
        <v>224.44</v>
      </c>
      <c r="O103" s="28">
        <v>224.44</v>
      </c>
      <c r="P103" s="70">
        <f>'[15]Mem. de cálc.'!H902</f>
        <v>224.44</v>
      </c>
      <c r="Q103" s="70">
        <v>112.22</v>
      </c>
      <c r="R103" s="70">
        <v>600.23</v>
      </c>
      <c r="S103" s="242"/>
      <c r="T103" s="225">
        <v>187.31</v>
      </c>
      <c r="U103" s="30">
        <f>E103-T103</f>
        <v>2057.0507999999995</v>
      </c>
      <c r="V103" s="30">
        <f t="shared" si="119"/>
        <v>2244.3607999999995</v>
      </c>
      <c r="W103" s="242"/>
      <c r="X103" s="30">
        <f t="shared" ref="X103:X104" si="143">W103+U103</f>
        <v>2057.0507999999995</v>
      </c>
      <c r="Y103" s="30">
        <f>V103+W103</f>
        <v>2244.3607999999995</v>
      </c>
      <c r="Z103" s="249">
        <v>0</v>
      </c>
      <c r="AA103" s="31">
        <v>38.08</v>
      </c>
      <c r="AB103" s="32">
        <f>TRUNC(ROUND(E103*AA103,2),2)</f>
        <v>85465.26</v>
      </c>
      <c r="AC103" s="32">
        <f>F103*AA103</f>
        <v>0</v>
      </c>
      <c r="AD103" s="32">
        <f>G103*AA103</f>
        <v>0</v>
      </c>
      <c r="AE103" s="32">
        <f>H103*AA103</f>
        <v>0</v>
      </c>
      <c r="AF103" s="32">
        <f>I103*AA103</f>
        <v>0</v>
      </c>
      <c r="AG103" s="32">
        <f>J103*AA103</f>
        <v>0</v>
      </c>
      <c r="AH103" s="32">
        <f>K103*AA103</f>
        <v>0</v>
      </c>
      <c r="AI103" s="32">
        <f>L103*AA103</f>
        <v>0</v>
      </c>
      <c r="AJ103" s="32">
        <f>M103*AA103</f>
        <v>0</v>
      </c>
      <c r="AK103" s="32">
        <f>N103*AA103</f>
        <v>8546.6751999999997</v>
      </c>
      <c r="AL103" s="32">
        <f>O103*AA103</f>
        <v>8546.6751999999997</v>
      </c>
      <c r="AM103" s="33">
        <f>TRUNC(ROUND(P103*AA103,2),2)</f>
        <v>8546.68</v>
      </c>
      <c r="AN103" s="33">
        <f>Q103*AA103</f>
        <v>4273.3375999999998</v>
      </c>
      <c r="AO103" s="33">
        <f>R103*AA103</f>
        <v>22856.758399999999</v>
      </c>
      <c r="AP103" s="33">
        <f>T103*AA103</f>
        <v>7132.7647999999999</v>
      </c>
      <c r="AQ103" s="32">
        <f>AB103-AP103</f>
        <v>78332.49519999999</v>
      </c>
      <c r="AR103" s="262">
        <f t="shared" si="121"/>
        <v>0</v>
      </c>
      <c r="AS103" s="199"/>
      <c r="AT103" s="106">
        <f t="shared" si="142"/>
        <v>85465.26</v>
      </c>
      <c r="AU103" s="83">
        <f>AB103-AT103</f>
        <v>0</v>
      </c>
      <c r="AV103" s="214">
        <f>(V103*100)/E103</f>
        <v>100</v>
      </c>
      <c r="AW103" s="65"/>
      <c r="AX103" s="65"/>
      <c r="AY103" s="65"/>
      <c r="AZ103" s="65"/>
      <c r="BA103" s="65"/>
      <c r="BB103" s="65"/>
    </row>
    <row r="104" spans="1:54" ht="28.5" x14ac:dyDescent="0.25">
      <c r="A104" s="87" t="s">
        <v>263</v>
      </c>
      <c r="B104" s="52" t="s">
        <v>264</v>
      </c>
      <c r="C104" s="66" t="s">
        <v>265</v>
      </c>
      <c r="D104" s="88" t="s">
        <v>58</v>
      </c>
      <c r="E104" s="89">
        <v>415.58100000000007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56"/>
      <c r="Q104" s="56"/>
      <c r="R104" s="56"/>
      <c r="S104" s="242"/>
      <c r="T104" s="223">
        <v>415.58</v>
      </c>
      <c r="U104" s="85">
        <f t="shared" si="118"/>
        <v>0</v>
      </c>
      <c r="V104" s="85">
        <f t="shared" si="119"/>
        <v>415.58</v>
      </c>
      <c r="W104" s="242"/>
      <c r="X104" s="30">
        <f t="shared" si="143"/>
        <v>0</v>
      </c>
      <c r="Y104" s="85">
        <f t="shared" si="120"/>
        <v>0</v>
      </c>
      <c r="Z104" s="249">
        <f t="shared" ref="Z104" si="144">E104-V104</f>
        <v>1.00000000009004E-3</v>
      </c>
      <c r="AA104" s="90">
        <v>57.93</v>
      </c>
      <c r="AB104" s="91">
        <f>TRUNC(ROUND(E104*AA104,2),2)</f>
        <v>24074.61</v>
      </c>
      <c r="AC104" s="91">
        <f>F104*AA104</f>
        <v>0</v>
      </c>
      <c r="AD104" s="91">
        <f>G104*AA104</f>
        <v>0</v>
      </c>
      <c r="AE104" s="91">
        <f>H104*AA104</f>
        <v>0</v>
      </c>
      <c r="AF104" s="91">
        <f>I104*AA104</f>
        <v>0</v>
      </c>
      <c r="AG104" s="91">
        <f>J104*AA104</f>
        <v>0</v>
      </c>
      <c r="AH104" s="91">
        <f>K104*AA104</f>
        <v>0</v>
      </c>
      <c r="AI104" s="91">
        <f>L104*AA104</f>
        <v>0</v>
      </c>
      <c r="AJ104" s="91">
        <f>M104*AA104</f>
        <v>0</v>
      </c>
      <c r="AK104" s="91">
        <f>N104*AA104</f>
        <v>0</v>
      </c>
      <c r="AL104" s="91">
        <f>O104*AA104</f>
        <v>0</v>
      </c>
      <c r="AM104" s="92">
        <f>TRUNC(ROUND(P104*AA104,2),2)</f>
        <v>0</v>
      </c>
      <c r="AN104" s="92">
        <f>Q104*AA104</f>
        <v>0</v>
      </c>
      <c r="AO104" s="92">
        <f>R104*AA104</f>
        <v>0</v>
      </c>
      <c r="AP104" s="92">
        <f>T104*AA104</f>
        <v>24074.5494</v>
      </c>
      <c r="AQ104" s="91">
        <f>U104*AA104</f>
        <v>0</v>
      </c>
      <c r="AR104" s="262">
        <f t="shared" si="121"/>
        <v>0</v>
      </c>
      <c r="AS104" s="203"/>
      <c r="AT104" s="106">
        <f t="shared" si="142"/>
        <v>24074.5494</v>
      </c>
      <c r="AU104" s="83">
        <f>AB104-AT104</f>
        <v>6.0600000000704313E-2</v>
      </c>
      <c r="AV104" s="214">
        <f>(V104*100)/E104</f>
        <v>99.999759373022329</v>
      </c>
      <c r="AW104" s="65"/>
      <c r="AX104" s="65"/>
      <c r="AY104" s="65"/>
      <c r="AZ104" s="65"/>
      <c r="BA104" s="65"/>
      <c r="BB104" s="65"/>
    </row>
    <row r="105" spans="1:54" x14ac:dyDescent="0.25">
      <c r="A105" s="11"/>
      <c r="B105" s="11"/>
      <c r="C105" s="13" t="s">
        <v>266</v>
      </c>
      <c r="D105" s="13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68"/>
      <c r="Q105" s="68"/>
      <c r="R105" s="68"/>
      <c r="S105" s="242"/>
      <c r="T105" s="221"/>
      <c r="U105" s="39"/>
      <c r="V105" s="39"/>
      <c r="W105" s="39"/>
      <c r="X105" s="39"/>
      <c r="Y105" s="39"/>
      <c r="Z105" s="250"/>
      <c r="AA105" s="39"/>
      <c r="AB105" s="41">
        <f>SUM(AB99:AB104)</f>
        <v>133387.66999999998</v>
      </c>
      <c r="AC105" s="41">
        <f t="shared" ref="AC105:AQ105" si="145">SUM(AC99:AC104)</f>
        <v>0</v>
      </c>
      <c r="AD105" s="41">
        <f t="shared" si="145"/>
        <v>0</v>
      </c>
      <c r="AE105" s="41">
        <f t="shared" si="145"/>
        <v>3981.0169000000001</v>
      </c>
      <c r="AF105" s="41">
        <f t="shared" si="145"/>
        <v>0</v>
      </c>
      <c r="AG105" s="41">
        <f t="shared" si="145"/>
        <v>621.64620000000002</v>
      </c>
      <c r="AH105" s="41">
        <f t="shared" si="145"/>
        <v>1005.9</v>
      </c>
      <c r="AI105" s="41">
        <f t="shared" si="145"/>
        <v>0</v>
      </c>
      <c r="AJ105" s="41">
        <f t="shared" si="145"/>
        <v>0</v>
      </c>
      <c r="AK105" s="41">
        <f t="shared" si="145"/>
        <v>9926.0620999999992</v>
      </c>
      <c r="AL105" s="41">
        <f t="shared" si="145"/>
        <v>15176.260999999999</v>
      </c>
      <c r="AM105" s="41">
        <f t="shared" si="145"/>
        <v>9997.5</v>
      </c>
      <c r="AN105" s="41">
        <f t="shared" si="145"/>
        <v>4273.3375999999998</v>
      </c>
      <c r="AO105" s="41">
        <f t="shared" si="145"/>
        <v>26019.554</v>
      </c>
      <c r="AP105" s="40">
        <f t="shared" si="145"/>
        <v>31207.314200000001</v>
      </c>
      <c r="AQ105" s="41">
        <f t="shared" si="145"/>
        <v>87538.545199999993</v>
      </c>
      <c r="AR105" s="262"/>
      <c r="AS105" s="200"/>
      <c r="AT105" s="202">
        <f>SUBTOTAL(9,AT101:AT104)</f>
        <v>118745.8594</v>
      </c>
      <c r="AU105" s="270">
        <f>AB105-AT105</f>
        <v>14641.810599999983</v>
      </c>
      <c r="AV105" s="214"/>
      <c r="AW105" s="110">
        <f>AT105+AU105</f>
        <v>133387.66999999998</v>
      </c>
      <c r="AX105" s="110">
        <f>AB105</f>
        <v>133387.66999999998</v>
      </c>
      <c r="AY105" s="23"/>
      <c r="AZ105" s="23"/>
      <c r="BA105" s="23"/>
      <c r="BB105" s="23"/>
    </row>
    <row r="106" spans="1:54" x14ac:dyDescent="0.25">
      <c r="A106" s="58"/>
      <c r="B106" s="59"/>
      <c r="C106" s="66"/>
      <c r="D106" s="60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70"/>
      <c r="Q106" s="70"/>
      <c r="R106" s="70"/>
      <c r="S106" s="242"/>
      <c r="T106" s="225"/>
      <c r="U106" s="71"/>
      <c r="V106" s="71"/>
      <c r="W106" s="242"/>
      <c r="X106" s="71"/>
      <c r="Y106" s="71"/>
      <c r="Z106" s="251"/>
      <c r="AA106" s="71"/>
      <c r="AB106" s="48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3"/>
      <c r="AN106" s="33"/>
      <c r="AO106" s="33"/>
      <c r="AP106" s="33"/>
      <c r="AQ106" s="32"/>
      <c r="AR106" s="262"/>
      <c r="AS106" s="199"/>
      <c r="AT106" s="271"/>
      <c r="AU106" s="83"/>
      <c r="AV106" s="214"/>
      <c r="AW106" s="65"/>
      <c r="AX106" s="65"/>
      <c r="AY106" s="65"/>
      <c r="AZ106" s="65"/>
      <c r="BA106" s="65"/>
      <c r="BB106" s="65"/>
    </row>
    <row r="107" spans="1:54" x14ac:dyDescent="0.25">
      <c r="A107" s="11"/>
      <c r="B107" s="11" t="s">
        <v>267</v>
      </c>
      <c r="C107" s="73" t="s">
        <v>268</v>
      </c>
      <c r="D107" s="13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68"/>
      <c r="Q107" s="68"/>
      <c r="R107" s="68"/>
      <c r="S107" s="242"/>
      <c r="T107" s="221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202"/>
      <c r="AT107" s="202"/>
      <c r="AU107" s="270"/>
      <c r="AV107" s="214"/>
      <c r="AW107" s="23"/>
      <c r="AX107" s="23"/>
      <c r="AY107" s="23"/>
      <c r="AZ107" s="23"/>
      <c r="BA107" s="23"/>
      <c r="BB107" s="23"/>
    </row>
    <row r="108" spans="1:54" x14ac:dyDescent="0.25">
      <c r="A108" s="24" t="s">
        <v>269</v>
      </c>
      <c r="B108" s="52" t="s">
        <v>270</v>
      </c>
      <c r="C108" s="26" t="s">
        <v>271</v>
      </c>
      <c r="D108" s="27" t="s">
        <v>58</v>
      </c>
      <c r="E108" s="28">
        <v>335.1</v>
      </c>
      <c r="F108" s="28"/>
      <c r="G108" s="28"/>
      <c r="H108" s="28"/>
      <c r="I108" s="28"/>
      <c r="J108" s="28"/>
      <c r="K108" s="28"/>
      <c r="L108" s="28"/>
      <c r="M108" s="28">
        <v>335.1</v>
      </c>
      <c r="N108" s="28"/>
      <c r="O108" s="28"/>
      <c r="P108" s="70"/>
      <c r="Q108" s="70"/>
      <c r="R108" s="70"/>
      <c r="S108" s="242"/>
      <c r="T108" s="225"/>
      <c r="U108" s="30">
        <f t="shared" si="118"/>
        <v>335.1</v>
      </c>
      <c r="V108" s="30">
        <f t="shared" si="119"/>
        <v>335.1</v>
      </c>
      <c r="W108" s="242"/>
      <c r="X108" s="30">
        <f t="shared" ref="X108:X114" si="146">W108+U108</f>
        <v>335.1</v>
      </c>
      <c r="Y108" s="30">
        <f t="shared" ref="Y108:Y114" si="147">V108+W108</f>
        <v>335.1</v>
      </c>
      <c r="Z108" s="249">
        <f t="shared" ref="Z108:Z114" si="148">E108-V108</f>
        <v>0</v>
      </c>
      <c r="AA108" s="31">
        <v>52.81</v>
      </c>
      <c r="AB108" s="32">
        <f t="shared" ref="AB108:AB114" si="149">TRUNC(ROUND(E108*AA108,2),2)</f>
        <v>17696.63</v>
      </c>
      <c r="AC108" s="32">
        <f t="shared" ref="AC108:AC114" si="150">F108*AA108</f>
        <v>0</v>
      </c>
      <c r="AD108" s="32">
        <f t="shared" ref="AD108:AD114" si="151">G108*AA108</f>
        <v>0</v>
      </c>
      <c r="AE108" s="32">
        <f t="shared" ref="AE108:AE114" si="152">H108*AA108</f>
        <v>0</v>
      </c>
      <c r="AF108" s="32">
        <f t="shared" ref="AF108:AF114" si="153">I108*AA108</f>
        <v>0</v>
      </c>
      <c r="AG108" s="32">
        <f t="shared" ref="AG108:AG114" si="154">J108*AA108</f>
        <v>0</v>
      </c>
      <c r="AH108" s="32">
        <f t="shared" ref="AH108:AH114" si="155">K108*AA108</f>
        <v>0</v>
      </c>
      <c r="AI108" s="32">
        <f t="shared" ref="AI108:AI114" si="156">L108*AA108</f>
        <v>0</v>
      </c>
      <c r="AJ108" s="32">
        <f t="shared" ref="AJ108:AJ114" si="157">M108*AA108</f>
        <v>17696.631000000001</v>
      </c>
      <c r="AK108" s="32">
        <f t="shared" ref="AK108:AK114" si="158">N108*AA108</f>
        <v>0</v>
      </c>
      <c r="AL108" s="32">
        <f t="shared" ref="AL108:AL114" si="159">O108*AA108</f>
        <v>0</v>
      </c>
      <c r="AM108" s="33">
        <f t="shared" ref="AM108:AM114" si="160">TRUNC(ROUND(P108*AA108,2),2)</f>
        <v>0</v>
      </c>
      <c r="AN108" s="33">
        <f t="shared" ref="AN108:AN114" si="161">Q108*AA108</f>
        <v>0</v>
      </c>
      <c r="AO108" s="33">
        <f t="shared" ref="AO108:AO114" si="162">R108*AA108</f>
        <v>0</v>
      </c>
      <c r="AP108" s="33">
        <f>T108*AA108</f>
        <v>0</v>
      </c>
      <c r="AQ108" s="32">
        <f t="shared" ref="AQ108:AQ114" si="163">U108*AA108</f>
        <v>17696.631000000001</v>
      </c>
      <c r="AR108" s="262">
        <f t="shared" si="121"/>
        <v>0</v>
      </c>
      <c r="AS108" s="199"/>
      <c r="AT108" s="106">
        <f t="shared" ref="AT108:AT114" si="164">AQ108+AP108</f>
        <v>17696.631000000001</v>
      </c>
      <c r="AU108" s="83">
        <f t="shared" ref="AU108:AU115" si="165">AB108-AT108</f>
        <v>-1.0000000002037268E-3</v>
      </c>
      <c r="AV108" s="214">
        <f t="shared" ref="AV108:AV114" si="166">(V108*100)/E108</f>
        <v>100</v>
      </c>
      <c r="AW108" s="65"/>
      <c r="AX108" s="65"/>
      <c r="AY108" s="65"/>
      <c r="AZ108" s="65"/>
      <c r="BA108" s="65"/>
      <c r="BB108" s="65"/>
    </row>
    <row r="109" spans="1:54" x14ac:dyDescent="0.25">
      <c r="A109" s="24" t="s">
        <v>272</v>
      </c>
      <c r="B109" s="52" t="s">
        <v>273</v>
      </c>
      <c r="C109" s="26" t="s">
        <v>274</v>
      </c>
      <c r="D109" s="27" t="s">
        <v>58</v>
      </c>
      <c r="E109" s="28">
        <v>917.3599999999999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70"/>
      <c r="Q109" s="70"/>
      <c r="R109" s="70">
        <v>335.1</v>
      </c>
      <c r="S109" s="242"/>
      <c r="T109" s="225">
        <v>582.26</v>
      </c>
      <c r="U109" s="30">
        <v>335.1</v>
      </c>
      <c r="V109" s="30">
        <f t="shared" si="119"/>
        <v>917.36</v>
      </c>
      <c r="W109" s="242"/>
      <c r="X109" s="30">
        <f t="shared" si="146"/>
        <v>335.1</v>
      </c>
      <c r="Y109" s="30">
        <f t="shared" si="147"/>
        <v>917.36</v>
      </c>
      <c r="Z109" s="249">
        <f t="shared" si="148"/>
        <v>0</v>
      </c>
      <c r="AA109" s="31">
        <v>16.579999999999998</v>
      </c>
      <c r="AB109" s="32">
        <f t="shared" si="149"/>
        <v>15209.83</v>
      </c>
      <c r="AC109" s="32">
        <f t="shared" si="150"/>
        <v>0</v>
      </c>
      <c r="AD109" s="32">
        <f t="shared" si="151"/>
        <v>0</v>
      </c>
      <c r="AE109" s="32">
        <f t="shared" si="152"/>
        <v>0</v>
      </c>
      <c r="AF109" s="32">
        <f t="shared" si="153"/>
        <v>0</v>
      </c>
      <c r="AG109" s="32">
        <f t="shared" si="154"/>
        <v>0</v>
      </c>
      <c r="AH109" s="32">
        <f t="shared" si="155"/>
        <v>0</v>
      </c>
      <c r="AI109" s="32">
        <f t="shared" si="156"/>
        <v>0</v>
      </c>
      <c r="AJ109" s="32">
        <f t="shared" si="157"/>
        <v>0</v>
      </c>
      <c r="AK109" s="32">
        <f t="shared" si="158"/>
        <v>0</v>
      </c>
      <c r="AL109" s="32">
        <f t="shared" si="159"/>
        <v>0</v>
      </c>
      <c r="AM109" s="33">
        <f t="shared" si="160"/>
        <v>0</v>
      </c>
      <c r="AN109" s="33">
        <f t="shared" si="161"/>
        <v>0</v>
      </c>
      <c r="AO109" s="33">
        <f t="shared" si="162"/>
        <v>5555.9579999999996</v>
      </c>
      <c r="AP109" s="33">
        <f>T109*AA109</f>
        <v>9653.8707999999988</v>
      </c>
      <c r="AQ109" s="32">
        <f t="shared" si="163"/>
        <v>5555.9579999999996</v>
      </c>
      <c r="AR109" s="262">
        <f t="shared" si="121"/>
        <v>0</v>
      </c>
      <c r="AS109" s="199"/>
      <c r="AT109" s="106">
        <f t="shared" si="164"/>
        <v>15209.828799999999</v>
      </c>
      <c r="AU109" s="83">
        <f t="shared" si="165"/>
        <v>1.2000000006082701E-3</v>
      </c>
      <c r="AV109" s="214">
        <f t="shared" si="166"/>
        <v>100.00000000000001</v>
      </c>
      <c r="AW109" s="65"/>
      <c r="AX109" s="65"/>
      <c r="AY109" s="65"/>
      <c r="AZ109" s="65"/>
      <c r="BA109" s="65"/>
      <c r="BB109" s="65"/>
    </row>
    <row r="110" spans="1:54" ht="28.5" x14ac:dyDescent="0.25">
      <c r="A110" s="87" t="s">
        <v>275</v>
      </c>
      <c r="B110" s="52" t="s">
        <v>276</v>
      </c>
      <c r="C110" s="66" t="s">
        <v>277</v>
      </c>
      <c r="D110" s="88" t="s">
        <v>58</v>
      </c>
      <c r="E110" s="89">
        <v>115.72000000000003</v>
      </c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56"/>
      <c r="Q110" s="56"/>
      <c r="R110" s="56"/>
      <c r="S110" s="242"/>
      <c r="T110" s="223">
        <v>115.72</v>
      </c>
      <c r="U110" s="85">
        <f t="shared" si="118"/>
        <v>0</v>
      </c>
      <c r="V110" s="85">
        <f t="shared" si="119"/>
        <v>115.72</v>
      </c>
      <c r="W110" s="242"/>
      <c r="X110" s="30">
        <f t="shared" si="146"/>
        <v>0</v>
      </c>
      <c r="Y110" s="30">
        <f t="shared" si="147"/>
        <v>115.72</v>
      </c>
      <c r="Z110" s="249">
        <f t="shared" si="148"/>
        <v>0</v>
      </c>
      <c r="AA110" s="90">
        <v>71.81</v>
      </c>
      <c r="AB110" s="91">
        <f t="shared" si="149"/>
        <v>8309.85</v>
      </c>
      <c r="AC110" s="91">
        <f t="shared" si="150"/>
        <v>0</v>
      </c>
      <c r="AD110" s="91">
        <f t="shared" si="151"/>
        <v>0</v>
      </c>
      <c r="AE110" s="91">
        <f t="shared" si="152"/>
        <v>0</v>
      </c>
      <c r="AF110" s="91">
        <f t="shared" si="153"/>
        <v>0</v>
      </c>
      <c r="AG110" s="91">
        <f t="shared" si="154"/>
        <v>0</v>
      </c>
      <c r="AH110" s="91">
        <f t="shared" si="155"/>
        <v>0</v>
      </c>
      <c r="AI110" s="91">
        <f t="shared" si="156"/>
        <v>0</v>
      </c>
      <c r="AJ110" s="91">
        <f t="shared" si="157"/>
        <v>0</v>
      </c>
      <c r="AK110" s="91">
        <f t="shared" si="158"/>
        <v>0</v>
      </c>
      <c r="AL110" s="91">
        <f t="shared" si="159"/>
        <v>0</v>
      </c>
      <c r="AM110" s="92">
        <f t="shared" si="160"/>
        <v>0</v>
      </c>
      <c r="AN110" s="92">
        <f t="shared" si="161"/>
        <v>0</v>
      </c>
      <c r="AO110" s="92">
        <f t="shared" si="162"/>
        <v>0</v>
      </c>
      <c r="AP110" s="92">
        <v>0</v>
      </c>
      <c r="AQ110" s="91">
        <f t="shared" si="163"/>
        <v>0</v>
      </c>
      <c r="AR110" s="262">
        <f t="shared" si="121"/>
        <v>0</v>
      </c>
      <c r="AS110" s="203"/>
      <c r="AT110" s="106">
        <f t="shared" si="164"/>
        <v>0</v>
      </c>
      <c r="AU110" s="83">
        <f t="shared" si="165"/>
        <v>8309.85</v>
      </c>
      <c r="AV110" s="214">
        <f t="shared" si="166"/>
        <v>99.999999999999972</v>
      </c>
      <c r="AW110" s="65"/>
      <c r="AX110" s="65"/>
      <c r="AY110" s="65"/>
      <c r="AZ110" s="65"/>
      <c r="BA110" s="65"/>
      <c r="BB110" s="65"/>
    </row>
    <row r="111" spans="1:54" ht="42.75" x14ac:dyDescent="0.25">
      <c r="A111" s="24" t="s">
        <v>278</v>
      </c>
      <c r="B111" s="52" t="s">
        <v>279</v>
      </c>
      <c r="C111" s="26" t="s">
        <v>280</v>
      </c>
      <c r="D111" s="27" t="s">
        <v>58</v>
      </c>
      <c r="E111" s="28">
        <v>801.63999999999987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70"/>
      <c r="Q111" s="70"/>
      <c r="R111" s="70"/>
      <c r="S111" s="242">
        <v>801.64</v>
      </c>
      <c r="T111" s="225"/>
      <c r="U111" s="30">
        <f t="shared" si="118"/>
        <v>0</v>
      </c>
      <c r="V111" s="30">
        <f t="shared" si="119"/>
        <v>0</v>
      </c>
      <c r="W111" s="242">
        <v>801.64</v>
      </c>
      <c r="X111" s="30">
        <f t="shared" si="146"/>
        <v>801.64</v>
      </c>
      <c r="Y111" s="30">
        <f t="shared" si="147"/>
        <v>801.64</v>
      </c>
      <c r="Z111" s="249">
        <f t="shared" si="148"/>
        <v>801.63999999999987</v>
      </c>
      <c r="AA111" s="31">
        <v>95</v>
      </c>
      <c r="AB111" s="32">
        <f t="shared" si="149"/>
        <v>76155.8</v>
      </c>
      <c r="AC111" s="32">
        <f t="shared" si="150"/>
        <v>0</v>
      </c>
      <c r="AD111" s="32">
        <f t="shared" si="151"/>
        <v>0</v>
      </c>
      <c r="AE111" s="32">
        <f t="shared" si="152"/>
        <v>0</v>
      </c>
      <c r="AF111" s="32">
        <f t="shared" si="153"/>
        <v>0</v>
      </c>
      <c r="AG111" s="32">
        <f t="shared" si="154"/>
        <v>0</v>
      </c>
      <c r="AH111" s="32">
        <f t="shared" si="155"/>
        <v>0</v>
      </c>
      <c r="AI111" s="32">
        <f t="shared" si="156"/>
        <v>0</v>
      </c>
      <c r="AJ111" s="32">
        <f t="shared" si="157"/>
        <v>0</v>
      </c>
      <c r="AK111" s="32">
        <f t="shared" si="158"/>
        <v>0</v>
      </c>
      <c r="AL111" s="32">
        <f t="shared" si="159"/>
        <v>0</v>
      </c>
      <c r="AM111" s="33">
        <f t="shared" si="160"/>
        <v>0</v>
      </c>
      <c r="AN111" s="33">
        <f t="shared" si="161"/>
        <v>0</v>
      </c>
      <c r="AO111" s="33">
        <f t="shared" si="162"/>
        <v>0</v>
      </c>
      <c r="AP111" s="33">
        <f>T111*AA111</f>
        <v>0</v>
      </c>
      <c r="AQ111" s="32">
        <f t="shared" si="163"/>
        <v>0</v>
      </c>
      <c r="AR111" s="262">
        <f t="shared" si="121"/>
        <v>76155.8</v>
      </c>
      <c r="AS111" s="199"/>
      <c r="AT111" s="106">
        <f t="shared" si="164"/>
        <v>0</v>
      </c>
      <c r="AU111" s="83">
        <f t="shared" si="165"/>
        <v>76155.8</v>
      </c>
      <c r="AV111" s="214">
        <f t="shared" si="166"/>
        <v>0</v>
      </c>
      <c r="AW111" s="65"/>
      <c r="AX111" s="65"/>
      <c r="AY111" s="65"/>
      <c r="AZ111" s="65"/>
      <c r="BA111" s="65"/>
      <c r="BB111" s="65"/>
    </row>
    <row r="112" spans="1:54" x14ac:dyDescent="0.25">
      <c r="A112" s="24" t="s">
        <v>281</v>
      </c>
      <c r="B112" s="52" t="s">
        <v>282</v>
      </c>
      <c r="C112" s="26" t="s">
        <v>283</v>
      </c>
      <c r="D112" s="27" t="s">
        <v>80</v>
      </c>
      <c r="E112" s="28">
        <v>14.400000000000004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70"/>
      <c r="Q112" s="70"/>
      <c r="R112" s="70"/>
      <c r="S112" s="242"/>
      <c r="T112" s="225">
        <v>14.4</v>
      </c>
      <c r="U112" s="30">
        <f t="shared" si="118"/>
        <v>0</v>
      </c>
      <c r="V112" s="30">
        <f t="shared" si="119"/>
        <v>14.4</v>
      </c>
      <c r="W112" s="242"/>
      <c r="X112" s="30">
        <f t="shared" si="146"/>
        <v>0</v>
      </c>
      <c r="Y112" s="30">
        <f t="shared" si="147"/>
        <v>14.4</v>
      </c>
      <c r="Z112" s="249">
        <f t="shared" si="148"/>
        <v>0</v>
      </c>
      <c r="AA112" s="31">
        <v>53.42</v>
      </c>
      <c r="AB112" s="32">
        <f t="shared" si="149"/>
        <v>769.25</v>
      </c>
      <c r="AC112" s="32">
        <f t="shared" si="150"/>
        <v>0</v>
      </c>
      <c r="AD112" s="32">
        <f t="shared" si="151"/>
        <v>0</v>
      </c>
      <c r="AE112" s="32">
        <f t="shared" si="152"/>
        <v>0</v>
      </c>
      <c r="AF112" s="32">
        <f t="shared" si="153"/>
        <v>0</v>
      </c>
      <c r="AG112" s="32">
        <f t="shared" si="154"/>
        <v>0</v>
      </c>
      <c r="AH112" s="32">
        <f t="shared" si="155"/>
        <v>0</v>
      </c>
      <c r="AI112" s="32">
        <f t="shared" si="156"/>
        <v>0</v>
      </c>
      <c r="AJ112" s="32">
        <f t="shared" si="157"/>
        <v>0</v>
      </c>
      <c r="AK112" s="32">
        <f t="shared" si="158"/>
        <v>0</v>
      </c>
      <c r="AL112" s="32">
        <f t="shared" si="159"/>
        <v>0</v>
      </c>
      <c r="AM112" s="33">
        <f t="shared" si="160"/>
        <v>0</v>
      </c>
      <c r="AN112" s="33">
        <f t="shared" si="161"/>
        <v>0</v>
      </c>
      <c r="AO112" s="33">
        <f t="shared" si="162"/>
        <v>0</v>
      </c>
      <c r="AP112" s="33">
        <f>T112*AA112</f>
        <v>769.24800000000005</v>
      </c>
      <c r="AQ112" s="32">
        <f t="shared" si="163"/>
        <v>0</v>
      </c>
      <c r="AR112" s="262">
        <f t="shared" si="121"/>
        <v>0</v>
      </c>
      <c r="AS112" s="199"/>
      <c r="AT112" s="106">
        <f t="shared" si="164"/>
        <v>769.24800000000005</v>
      </c>
      <c r="AU112" s="83">
        <f t="shared" si="165"/>
        <v>1.9999999999527063E-3</v>
      </c>
      <c r="AV112" s="214">
        <f t="shared" si="166"/>
        <v>99.999999999999972</v>
      </c>
      <c r="AW112" s="65"/>
      <c r="AX112" s="65"/>
      <c r="AY112" s="65"/>
      <c r="AZ112" s="65"/>
      <c r="BA112" s="65"/>
      <c r="BB112" s="65"/>
    </row>
    <row r="113" spans="1:54" x14ac:dyDescent="0.25">
      <c r="A113" s="87" t="s">
        <v>284</v>
      </c>
      <c r="B113" s="52" t="s">
        <v>285</v>
      </c>
      <c r="C113" s="66" t="s">
        <v>286</v>
      </c>
      <c r="D113" s="88" t="s">
        <v>80</v>
      </c>
      <c r="E113" s="89">
        <v>67.290000000000006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56"/>
      <c r="Q113" s="56"/>
      <c r="R113" s="56">
        <v>10</v>
      </c>
      <c r="S113" s="242"/>
      <c r="T113" s="223">
        <v>57.29</v>
      </c>
      <c r="U113" s="85">
        <f t="shared" si="118"/>
        <v>10</v>
      </c>
      <c r="V113" s="85">
        <f t="shared" si="119"/>
        <v>67.289999999999992</v>
      </c>
      <c r="W113" s="242"/>
      <c r="X113" s="30">
        <f t="shared" si="146"/>
        <v>10</v>
      </c>
      <c r="Y113" s="30">
        <f t="shared" si="147"/>
        <v>67.289999999999992</v>
      </c>
      <c r="Z113" s="249">
        <f t="shared" si="148"/>
        <v>0</v>
      </c>
      <c r="AA113" s="90">
        <v>61.44</v>
      </c>
      <c r="AB113" s="91">
        <f t="shared" si="149"/>
        <v>4134.3</v>
      </c>
      <c r="AC113" s="91">
        <f t="shared" si="150"/>
        <v>0</v>
      </c>
      <c r="AD113" s="91">
        <f t="shared" si="151"/>
        <v>0</v>
      </c>
      <c r="AE113" s="91">
        <f t="shared" si="152"/>
        <v>0</v>
      </c>
      <c r="AF113" s="91">
        <f t="shared" si="153"/>
        <v>0</v>
      </c>
      <c r="AG113" s="91">
        <f t="shared" si="154"/>
        <v>0</v>
      </c>
      <c r="AH113" s="91">
        <f t="shared" si="155"/>
        <v>0</v>
      </c>
      <c r="AI113" s="91">
        <f t="shared" si="156"/>
        <v>0</v>
      </c>
      <c r="AJ113" s="91">
        <f t="shared" si="157"/>
        <v>0</v>
      </c>
      <c r="AK113" s="91">
        <f t="shared" si="158"/>
        <v>0</v>
      </c>
      <c r="AL113" s="91">
        <f t="shared" si="159"/>
        <v>0</v>
      </c>
      <c r="AM113" s="92">
        <f t="shared" si="160"/>
        <v>0</v>
      </c>
      <c r="AN113" s="92">
        <f t="shared" si="161"/>
        <v>0</v>
      </c>
      <c r="AO113" s="92">
        <f t="shared" si="162"/>
        <v>614.4</v>
      </c>
      <c r="AP113" s="92">
        <f>T113*AA113</f>
        <v>3519.8975999999998</v>
      </c>
      <c r="AQ113" s="91">
        <f t="shared" si="163"/>
        <v>614.4</v>
      </c>
      <c r="AR113" s="262">
        <f t="shared" si="121"/>
        <v>0</v>
      </c>
      <c r="AS113" s="203"/>
      <c r="AT113" s="106">
        <f t="shared" si="164"/>
        <v>4134.2975999999999</v>
      </c>
      <c r="AU113" s="83">
        <f t="shared" si="165"/>
        <v>2.4000000003070454E-3</v>
      </c>
      <c r="AV113" s="214">
        <f t="shared" si="166"/>
        <v>99.999999999999972</v>
      </c>
      <c r="AW113" s="65"/>
      <c r="AX113" s="65"/>
      <c r="AY113" s="65"/>
      <c r="AZ113" s="65"/>
      <c r="BA113" s="65"/>
      <c r="BB113" s="65"/>
    </row>
    <row r="114" spans="1:54" ht="28.5" x14ac:dyDescent="0.25">
      <c r="A114" s="24" t="s">
        <v>287</v>
      </c>
      <c r="B114" s="52" t="s">
        <v>288</v>
      </c>
      <c r="C114" s="26" t="s">
        <v>289</v>
      </c>
      <c r="D114" s="27" t="s">
        <v>80</v>
      </c>
      <c r="E114" s="28">
        <v>498.73000000000008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70"/>
      <c r="Q114" s="70"/>
      <c r="R114" s="70"/>
      <c r="S114" s="242">
        <v>349.6</v>
      </c>
      <c r="T114" s="225">
        <v>149.13</v>
      </c>
      <c r="U114" s="30">
        <f t="shared" si="118"/>
        <v>0</v>
      </c>
      <c r="V114" s="30">
        <f t="shared" si="119"/>
        <v>149.13</v>
      </c>
      <c r="W114" s="242">
        <v>349.6</v>
      </c>
      <c r="X114" s="30">
        <f t="shared" si="146"/>
        <v>349.6</v>
      </c>
      <c r="Y114" s="30">
        <f t="shared" si="147"/>
        <v>498.73</v>
      </c>
      <c r="Z114" s="249">
        <f t="shared" si="148"/>
        <v>349.60000000000008</v>
      </c>
      <c r="AA114" s="31">
        <v>35.4</v>
      </c>
      <c r="AB114" s="32">
        <f t="shared" si="149"/>
        <v>17655.04</v>
      </c>
      <c r="AC114" s="32">
        <f t="shared" si="150"/>
        <v>0</v>
      </c>
      <c r="AD114" s="32">
        <f t="shared" si="151"/>
        <v>0</v>
      </c>
      <c r="AE114" s="32">
        <f t="shared" si="152"/>
        <v>0</v>
      </c>
      <c r="AF114" s="32">
        <f t="shared" si="153"/>
        <v>0</v>
      </c>
      <c r="AG114" s="32">
        <f t="shared" si="154"/>
        <v>0</v>
      </c>
      <c r="AH114" s="32">
        <f t="shared" si="155"/>
        <v>0</v>
      </c>
      <c r="AI114" s="32">
        <f t="shared" si="156"/>
        <v>0</v>
      </c>
      <c r="AJ114" s="32">
        <f t="shared" si="157"/>
        <v>0</v>
      </c>
      <c r="AK114" s="32">
        <f t="shared" si="158"/>
        <v>0</v>
      </c>
      <c r="AL114" s="32">
        <f t="shared" si="159"/>
        <v>0</v>
      </c>
      <c r="AM114" s="33">
        <f t="shared" si="160"/>
        <v>0</v>
      </c>
      <c r="AN114" s="33">
        <f t="shared" si="161"/>
        <v>0</v>
      </c>
      <c r="AO114" s="33">
        <f t="shared" si="162"/>
        <v>0</v>
      </c>
      <c r="AP114" s="33">
        <f>T114*AA114</f>
        <v>5279.2019999999993</v>
      </c>
      <c r="AQ114" s="32">
        <f t="shared" si="163"/>
        <v>0</v>
      </c>
      <c r="AR114" s="262">
        <f t="shared" si="121"/>
        <v>12375.84</v>
      </c>
      <c r="AS114" s="199"/>
      <c r="AT114" s="106">
        <f t="shared" si="164"/>
        <v>5279.2019999999993</v>
      </c>
      <c r="AU114" s="83">
        <f t="shared" si="165"/>
        <v>12375.838000000002</v>
      </c>
      <c r="AV114" s="214">
        <f t="shared" si="166"/>
        <v>29.901950955426781</v>
      </c>
      <c r="AW114" s="65"/>
      <c r="AX114" s="65"/>
      <c r="AY114" s="65"/>
      <c r="AZ114" s="65"/>
      <c r="BA114" s="65"/>
      <c r="BB114" s="65"/>
    </row>
    <row r="115" spans="1:54" x14ac:dyDescent="0.25">
      <c r="A115" s="11"/>
      <c r="B115" s="11"/>
      <c r="C115" s="13" t="s">
        <v>290</v>
      </c>
      <c r="D115" s="13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68"/>
      <c r="Q115" s="68"/>
      <c r="R115" s="68"/>
      <c r="S115" s="242"/>
      <c r="T115" s="221"/>
      <c r="U115" s="39"/>
      <c r="V115" s="39"/>
      <c r="W115" s="242"/>
      <c r="X115" s="39"/>
      <c r="Y115" s="39"/>
      <c r="Z115" s="250"/>
      <c r="AA115" s="39"/>
      <c r="AB115" s="41">
        <f t="shared" ref="AB115" si="167">SUM(AB108:AB114)</f>
        <v>139930.70000000001</v>
      </c>
      <c r="AC115" s="41">
        <f>SUM(AC108:AC114)</f>
        <v>0</v>
      </c>
      <c r="AD115" s="41">
        <f t="shared" ref="AD115:AQ115" si="168">SUM(AD108:AD114)</f>
        <v>0</v>
      </c>
      <c r="AE115" s="41">
        <f t="shared" si="168"/>
        <v>0</v>
      </c>
      <c r="AF115" s="41">
        <f t="shared" si="168"/>
        <v>0</v>
      </c>
      <c r="AG115" s="41">
        <f t="shared" si="168"/>
        <v>0</v>
      </c>
      <c r="AH115" s="41">
        <f t="shared" si="168"/>
        <v>0</v>
      </c>
      <c r="AI115" s="41">
        <f t="shared" si="168"/>
        <v>0</v>
      </c>
      <c r="AJ115" s="41">
        <f t="shared" si="168"/>
        <v>17696.631000000001</v>
      </c>
      <c r="AK115" s="41">
        <f t="shared" si="168"/>
        <v>0</v>
      </c>
      <c r="AL115" s="41">
        <f t="shared" si="168"/>
        <v>0</v>
      </c>
      <c r="AM115" s="41">
        <f t="shared" si="168"/>
        <v>0</v>
      </c>
      <c r="AN115" s="41">
        <f t="shared" si="168"/>
        <v>0</v>
      </c>
      <c r="AO115" s="41">
        <f t="shared" si="168"/>
        <v>6170.3579999999993</v>
      </c>
      <c r="AP115" s="40">
        <f>SUM(AP108:AP114)</f>
        <v>19222.218399999998</v>
      </c>
      <c r="AQ115" s="41">
        <f t="shared" si="168"/>
        <v>23866.989000000001</v>
      </c>
      <c r="AR115" s="262">
        <f t="shared" si="121"/>
        <v>0</v>
      </c>
      <c r="AS115" s="200"/>
      <c r="AT115" s="202">
        <f>SUBTOTAL(9,AT108:AT114)</f>
        <v>43089.207399999992</v>
      </c>
      <c r="AU115" s="270">
        <f t="shared" si="165"/>
        <v>96841.492600000027</v>
      </c>
      <c r="AV115" s="214"/>
      <c r="AW115" s="110">
        <f>AT115+AU115</f>
        <v>139930.70000000001</v>
      </c>
      <c r="AX115" s="110">
        <f>AB115</f>
        <v>139930.70000000001</v>
      </c>
      <c r="AY115" s="23"/>
      <c r="AZ115" s="23"/>
      <c r="BA115" s="23"/>
      <c r="BB115" s="23"/>
    </row>
    <row r="116" spans="1:54" x14ac:dyDescent="0.25">
      <c r="A116" s="58"/>
      <c r="B116" s="59"/>
      <c r="C116" s="66"/>
      <c r="D116" s="60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70"/>
      <c r="Q116" s="70"/>
      <c r="R116" s="70"/>
      <c r="S116" s="242"/>
      <c r="T116" s="226"/>
      <c r="U116" s="71"/>
      <c r="V116" s="71"/>
      <c r="W116" s="242"/>
      <c r="X116" s="71"/>
      <c r="Y116" s="71"/>
      <c r="Z116" s="251"/>
      <c r="AA116" s="71"/>
      <c r="AB116" s="48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3"/>
      <c r="AN116" s="33"/>
      <c r="AO116" s="33"/>
      <c r="AP116" s="33"/>
      <c r="AQ116" s="32"/>
      <c r="AR116" s="262"/>
      <c r="AS116" s="199"/>
      <c r="AT116" s="271"/>
      <c r="AU116" s="83"/>
      <c r="AV116" s="214"/>
      <c r="AW116" s="65"/>
      <c r="AX116" s="65"/>
      <c r="AY116" s="65"/>
      <c r="AZ116" s="65"/>
      <c r="BA116" s="65"/>
      <c r="BB116" s="65"/>
    </row>
    <row r="117" spans="1:54" x14ac:dyDescent="0.25">
      <c r="A117" s="11"/>
      <c r="B117" s="11" t="s">
        <v>291</v>
      </c>
      <c r="C117" s="73" t="s">
        <v>292</v>
      </c>
      <c r="D117" s="13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68"/>
      <c r="Q117" s="68"/>
      <c r="R117" s="68"/>
      <c r="S117" s="242"/>
      <c r="T117" s="221"/>
      <c r="U117" s="38">
        <f t="shared" si="118"/>
        <v>0</v>
      </c>
      <c r="V117" s="38">
        <f t="shared" si="119"/>
        <v>0</v>
      </c>
      <c r="W117" s="242"/>
      <c r="X117" s="38"/>
      <c r="Y117" s="38"/>
      <c r="Z117" s="250"/>
      <c r="AA117" s="39"/>
      <c r="AB117" s="50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0"/>
      <c r="AN117" s="40"/>
      <c r="AO117" s="40"/>
      <c r="AP117" s="40"/>
      <c r="AQ117" s="40"/>
      <c r="AR117" s="262"/>
      <c r="AS117" s="202"/>
      <c r="AT117" s="202"/>
      <c r="AU117" s="270"/>
      <c r="AV117" s="214"/>
      <c r="AW117" s="23"/>
      <c r="AX117" s="23"/>
      <c r="AY117" s="23"/>
      <c r="AZ117" s="23"/>
      <c r="BA117" s="23"/>
      <c r="BB117" s="23"/>
    </row>
    <row r="118" spans="1:54" ht="28.5" x14ac:dyDescent="0.25">
      <c r="A118" s="24" t="s">
        <v>293</v>
      </c>
      <c r="B118" s="52" t="s">
        <v>294</v>
      </c>
      <c r="C118" s="26" t="s">
        <v>295</v>
      </c>
      <c r="D118" s="27" t="s">
        <v>93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>
        <v>1</v>
      </c>
      <c r="N118" s="28"/>
      <c r="O118" s="28"/>
      <c r="P118" s="70"/>
      <c r="Q118" s="70"/>
      <c r="R118" s="70"/>
      <c r="S118" s="242"/>
      <c r="T118" s="225"/>
      <c r="U118" s="30">
        <f t="shared" si="118"/>
        <v>1</v>
      </c>
      <c r="V118" s="30">
        <f t="shared" si="119"/>
        <v>1</v>
      </c>
      <c r="W118" s="242"/>
      <c r="X118" s="30">
        <f t="shared" ref="X118" si="169">W118+U118</f>
        <v>1</v>
      </c>
      <c r="Y118" s="30">
        <f>V118+W118</f>
        <v>1</v>
      </c>
      <c r="Z118" s="249">
        <f t="shared" ref="Z118:Z138" si="170">E118-V118</f>
        <v>0</v>
      </c>
      <c r="AA118" s="31">
        <v>1621.1</v>
      </c>
      <c r="AB118" s="32">
        <f t="shared" ref="AB118:AB138" si="171">TRUNC(ROUND(E118*AA118,2),2)</f>
        <v>1621.1</v>
      </c>
      <c r="AC118" s="32">
        <f t="shared" ref="AC118:AC138" si="172">F118*AA118</f>
        <v>0</v>
      </c>
      <c r="AD118" s="32">
        <f t="shared" ref="AD118:AD138" si="173">G118*AA118</f>
        <v>0</v>
      </c>
      <c r="AE118" s="32">
        <f t="shared" ref="AE118:AE138" si="174">H118*AA118</f>
        <v>0</v>
      </c>
      <c r="AF118" s="32">
        <f t="shared" ref="AF118:AF138" si="175">I118*AA118</f>
        <v>0</v>
      </c>
      <c r="AG118" s="32">
        <f t="shared" ref="AG118:AG138" si="176">J118*AA118</f>
        <v>0</v>
      </c>
      <c r="AH118" s="32">
        <f t="shared" ref="AH118:AH138" si="177">K118*AA118</f>
        <v>0</v>
      </c>
      <c r="AI118" s="32">
        <f t="shared" ref="AI118:AI138" si="178">L118*AA118</f>
        <v>0</v>
      </c>
      <c r="AJ118" s="32">
        <f t="shared" ref="AJ118:AJ138" si="179">M118*AA118</f>
        <v>1621.1</v>
      </c>
      <c r="AK118" s="32">
        <f t="shared" ref="AK118:AK138" si="180">N118*AA118</f>
        <v>0</v>
      </c>
      <c r="AL118" s="32">
        <f t="shared" ref="AL118:AL138" si="181">O118*AA118</f>
        <v>0</v>
      </c>
      <c r="AM118" s="33">
        <f t="shared" ref="AM118:AM138" si="182">TRUNC(ROUND(P118*AA118,2),2)</f>
        <v>0</v>
      </c>
      <c r="AN118" s="33">
        <f t="shared" ref="AN118:AN138" si="183">Q118*AA118</f>
        <v>0</v>
      </c>
      <c r="AO118" s="33">
        <f t="shared" ref="AO118:AO138" si="184">R118*AA118</f>
        <v>0</v>
      </c>
      <c r="AP118" s="33">
        <f t="shared" ref="AP118:AP138" si="185">T118*AA118</f>
        <v>0</v>
      </c>
      <c r="AQ118" s="32">
        <f t="shared" ref="AQ118:AQ138" si="186">U118*AA118</f>
        <v>1621.1</v>
      </c>
      <c r="AR118" s="262">
        <f t="shared" si="121"/>
        <v>0</v>
      </c>
      <c r="AS118" s="199"/>
      <c r="AT118" s="106">
        <f t="shared" ref="AT118:AT181" si="187">AQ118+AP118</f>
        <v>1621.1</v>
      </c>
      <c r="AU118" s="83">
        <f t="shared" ref="AU118:AU139" si="188">AB118-AT118</f>
        <v>0</v>
      </c>
      <c r="AV118" s="214">
        <f t="shared" ref="AV118:AV138" si="189">(V118*100)/E118</f>
        <v>100</v>
      </c>
      <c r="AW118" s="65"/>
      <c r="AX118" s="65"/>
      <c r="AY118" s="65"/>
      <c r="AZ118" s="65"/>
      <c r="BA118" s="65"/>
      <c r="BB118" s="65"/>
    </row>
    <row r="119" spans="1:54" ht="28.5" x14ac:dyDescent="0.25">
      <c r="A119" s="24">
        <v>98072</v>
      </c>
      <c r="B119" s="52" t="s">
        <v>296</v>
      </c>
      <c r="C119" s="26" t="s">
        <v>297</v>
      </c>
      <c r="D119" s="27" t="s">
        <v>93</v>
      </c>
      <c r="E119" s="28">
        <v>1</v>
      </c>
      <c r="F119" s="28"/>
      <c r="G119" s="28"/>
      <c r="H119" s="28"/>
      <c r="I119" s="28"/>
      <c r="J119" s="28"/>
      <c r="K119" s="28"/>
      <c r="L119" s="28"/>
      <c r="M119" s="28">
        <v>1</v>
      </c>
      <c r="N119" s="28"/>
      <c r="O119" s="28"/>
      <c r="P119" s="70"/>
      <c r="Q119" s="70"/>
      <c r="R119" s="70"/>
      <c r="S119" s="242"/>
      <c r="T119" s="225"/>
      <c r="U119" s="30">
        <f t="shared" si="118"/>
        <v>1</v>
      </c>
      <c r="V119" s="30">
        <f t="shared" si="119"/>
        <v>1</v>
      </c>
      <c r="W119" s="242"/>
      <c r="X119" s="30">
        <f t="shared" ref="X119:X138" si="190">W119+U119</f>
        <v>1</v>
      </c>
      <c r="Y119" s="30">
        <f t="shared" ref="Y119:Y138" si="191">V119+W119</f>
        <v>1</v>
      </c>
      <c r="Z119" s="249">
        <f t="shared" si="170"/>
        <v>0</v>
      </c>
      <c r="AA119" s="31">
        <v>2767.4</v>
      </c>
      <c r="AB119" s="32">
        <f t="shared" si="171"/>
        <v>2767.4</v>
      </c>
      <c r="AC119" s="32">
        <f t="shared" si="172"/>
        <v>0</v>
      </c>
      <c r="AD119" s="32">
        <f t="shared" si="173"/>
        <v>0</v>
      </c>
      <c r="AE119" s="32">
        <f t="shared" si="174"/>
        <v>0</v>
      </c>
      <c r="AF119" s="32">
        <f t="shared" si="175"/>
        <v>0</v>
      </c>
      <c r="AG119" s="32">
        <f t="shared" si="176"/>
        <v>0</v>
      </c>
      <c r="AH119" s="32">
        <f t="shared" si="177"/>
        <v>0</v>
      </c>
      <c r="AI119" s="32">
        <f t="shared" si="178"/>
        <v>0</v>
      </c>
      <c r="AJ119" s="32">
        <f t="shared" si="179"/>
        <v>2767.4</v>
      </c>
      <c r="AK119" s="32">
        <f t="shared" si="180"/>
        <v>0</v>
      </c>
      <c r="AL119" s="32">
        <f t="shared" si="181"/>
        <v>0</v>
      </c>
      <c r="AM119" s="33">
        <f t="shared" si="182"/>
        <v>0</v>
      </c>
      <c r="AN119" s="33">
        <f t="shared" si="183"/>
        <v>0</v>
      </c>
      <c r="AO119" s="33">
        <f t="shared" si="184"/>
        <v>0</v>
      </c>
      <c r="AP119" s="33">
        <f t="shared" si="185"/>
        <v>0</v>
      </c>
      <c r="AQ119" s="32">
        <f t="shared" si="186"/>
        <v>2767.4</v>
      </c>
      <c r="AR119" s="262">
        <f t="shared" si="121"/>
        <v>0</v>
      </c>
      <c r="AS119" s="199"/>
      <c r="AT119" s="106">
        <f t="shared" si="187"/>
        <v>2767.4</v>
      </c>
      <c r="AU119" s="83">
        <f t="shared" si="188"/>
        <v>0</v>
      </c>
      <c r="AV119" s="214">
        <f t="shared" si="189"/>
        <v>100</v>
      </c>
      <c r="AW119" s="65"/>
      <c r="AX119" s="65"/>
      <c r="AY119" s="65"/>
      <c r="AZ119" s="65"/>
      <c r="BA119" s="65"/>
      <c r="BB119" s="65"/>
    </row>
    <row r="120" spans="1:54" x14ac:dyDescent="0.25">
      <c r="A120" s="24" t="s">
        <v>203</v>
      </c>
      <c r="B120" s="52" t="s">
        <v>298</v>
      </c>
      <c r="C120" s="26" t="s">
        <v>299</v>
      </c>
      <c r="D120" s="27" t="s">
        <v>93</v>
      </c>
      <c r="E120" s="28">
        <v>1</v>
      </c>
      <c r="F120" s="28"/>
      <c r="G120" s="28"/>
      <c r="H120" s="28"/>
      <c r="I120" s="28"/>
      <c r="J120" s="28"/>
      <c r="K120" s="28"/>
      <c r="L120" s="28"/>
      <c r="M120" s="28">
        <v>1</v>
      </c>
      <c r="N120" s="28"/>
      <c r="O120" s="28"/>
      <c r="P120" s="70"/>
      <c r="Q120" s="70"/>
      <c r="R120" s="70"/>
      <c r="S120" s="242"/>
      <c r="T120" s="225"/>
      <c r="U120" s="30">
        <f t="shared" si="118"/>
        <v>1</v>
      </c>
      <c r="V120" s="30">
        <f t="shared" si="119"/>
        <v>1</v>
      </c>
      <c r="W120" s="242"/>
      <c r="X120" s="30">
        <f t="shared" si="190"/>
        <v>1</v>
      </c>
      <c r="Y120" s="30">
        <f t="shared" si="191"/>
        <v>1</v>
      </c>
      <c r="Z120" s="249">
        <f t="shared" si="170"/>
        <v>0</v>
      </c>
      <c r="AA120" s="31">
        <v>1778.8895363777997</v>
      </c>
      <c r="AB120" s="32">
        <f t="shared" si="171"/>
        <v>1778.89</v>
      </c>
      <c r="AC120" s="32">
        <f t="shared" si="172"/>
        <v>0</v>
      </c>
      <c r="AD120" s="32">
        <f t="shared" si="173"/>
        <v>0</v>
      </c>
      <c r="AE120" s="32">
        <f t="shared" si="174"/>
        <v>0</v>
      </c>
      <c r="AF120" s="32">
        <f t="shared" si="175"/>
        <v>0</v>
      </c>
      <c r="AG120" s="32">
        <f t="shared" si="176"/>
        <v>0</v>
      </c>
      <c r="AH120" s="32">
        <f t="shared" si="177"/>
        <v>0</v>
      </c>
      <c r="AI120" s="32">
        <f t="shared" si="178"/>
        <v>0</v>
      </c>
      <c r="AJ120" s="32">
        <f t="shared" si="179"/>
        <v>1778.8895363777997</v>
      </c>
      <c r="AK120" s="32">
        <f t="shared" si="180"/>
        <v>0</v>
      </c>
      <c r="AL120" s="32">
        <f t="shared" si="181"/>
        <v>0</v>
      </c>
      <c r="AM120" s="33">
        <f t="shared" si="182"/>
        <v>0</v>
      </c>
      <c r="AN120" s="33">
        <f t="shared" si="183"/>
        <v>0</v>
      </c>
      <c r="AO120" s="33">
        <f t="shared" si="184"/>
        <v>0</v>
      </c>
      <c r="AP120" s="33">
        <f t="shared" si="185"/>
        <v>0</v>
      </c>
      <c r="AQ120" s="32">
        <f t="shared" si="186"/>
        <v>1778.8895363777997</v>
      </c>
      <c r="AR120" s="262">
        <f t="shared" si="121"/>
        <v>0</v>
      </c>
      <c r="AS120" s="199"/>
      <c r="AT120" s="106">
        <f t="shared" si="187"/>
        <v>1778.8895363777997</v>
      </c>
      <c r="AU120" s="83">
        <f t="shared" si="188"/>
        <v>4.6362220041373803E-4</v>
      </c>
      <c r="AV120" s="214">
        <f t="shared" si="189"/>
        <v>100</v>
      </c>
      <c r="AW120" s="65"/>
      <c r="AX120" s="65"/>
      <c r="AY120" s="65"/>
      <c r="AZ120" s="65"/>
      <c r="BA120" s="65"/>
      <c r="BB120" s="65"/>
    </row>
    <row r="121" spans="1:54" ht="42.75" x14ac:dyDescent="0.25">
      <c r="A121" s="24" t="s">
        <v>300</v>
      </c>
      <c r="B121" s="52" t="s">
        <v>301</v>
      </c>
      <c r="C121" s="26" t="s">
        <v>302</v>
      </c>
      <c r="D121" s="27" t="s">
        <v>93</v>
      </c>
      <c r="E121" s="28">
        <v>2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70"/>
      <c r="Q121" s="70"/>
      <c r="R121" s="70"/>
      <c r="S121" s="242">
        <v>2</v>
      </c>
      <c r="T121" s="225"/>
      <c r="U121" s="30">
        <f t="shared" si="118"/>
        <v>0</v>
      </c>
      <c r="V121" s="30">
        <f t="shared" si="119"/>
        <v>0</v>
      </c>
      <c r="W121" s="242">
        <v>2</v>
      </c>
      <c r="X121" s="30">
        <f t="shared" si="190"/>
        <v>2</v>
      </c>
      <c r="Y121" s="30">
        <f t="shared" si="191"/>
        <v>2</v>
      </c>
      <c r="Z121" s="249">
        <f t="shared" si="170"/>
        <v>2</v>
      </c>
      <c r="AA121" s="31">
        <v>465.96</v>
      </c>
      <c r="AB121" s="32">
        <f t="shared" si="171"/>
        <v>931.92</v>
      </c>
      <c r="AC121" s="32">
        <f t="shared" si="172"/>
        <v>0</v>
      </c>
      <c r="AD121" s="32">
        <f t="shared" si="173"/>
        <v>0</v>
      </c>
      <c r="AE121" s="32">
        <f t="shared" si="174"/>
        <v>0</v>
      </c>
      <c r="AF121" s="32">
        <f t="shared" si="175"/>
        <v>0</v>
      </c>
      <c r="AG121" s="32">
        <f t="shared" si="176"/>
        <v>0</v>
      </c>
      <c r="AH121" s="32">
        <f t="shared" si="177"/>
        <v>0</v>
      </c>
      <c r="AI121" s="32">
        <f t="shared" si="178"/>
        <v>0</v>
      </c>
      <c r="AJ121" s="32">
        <f t="shared" si="179"/>
        <v>0</v>
      </c>
      <c r="AK121" s="32">
        <f t="shared" si="180"/>
        <v>0</v>
      </c>
      <c r="AL121" s="32">
        <f t="shared" si="181"/>
        <v>0</v>
      </c>
      <c r="AM121" s="33">
        <f t="shared" si="182"/>
        <v>0</v>
      </c>
      <c r="AN121" s="33">
        <f t="shared" si="183"/>
        <v>0</v>
      </c>
      <c r="AO121" s="33">
        <f t="shared" si="184"/>
        <v>0</v>
      </c>
      <c r="AP121" s="33">
        <f t="shared" si="185"/>
        <v>0</v>
      </c>
      <c r="AQ121" s="32">
        <f t="shared" si="186"/>
        <v>0</v>
      </c>
      <c r="AR121" s="262">
        <f t="shared" si="121"/>
        <v>931.92</v>
      </c>
      <c r="AS121" s="199"/>
      <c r="AT121" s="106">
        <f t="shared" si="187"/>
        <v>0</v>
      </c>
      <c r="AU121" s="83">
        <f t="shared" si="188"/>
        <v>931.92</v>
      </c>
      <c r="AV121" s="214">
        <f t="shared" si="189"/>
        <v>0</v>
      </c>
      <c r="AW121" s="65"/>
      <c r="AX121" s="65"/>
      <c r="AY121" s="65"/>
      <c r="AZ121" s="65"/>
      <c r="BA121" s="65"/>
      <c r="BB121" s="65"/>
    </row>
    <row r="122" spans="1:54" ht="28.5" x14ac:dyDescent="0.25">
      <c r="A122" s="24" t="s">
        <v>303</v>
      </c>
      <c r="B122" s="52" t="s">
        <v>304</v>
      </c>
      <c r="C122" s="26" t="s">
        <v>305</v>
      </c>
      <c r="D122" s="27" t="s">
        <v>93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70"/>
      <c r="Q122" s="70"/>
      <c r="R122" s="70"/>
      <c r="S122" s="242">
        <v>2</v>
      </c>
      <c r="T122" s="225"/>
      <c r="U122" s="30">
        <f t="shared" si="118"/>
        <v>0</v>
      </c>
      <c r="V122" s="30">
        <f t="shared" si="119"/>
        <v>0</v>
      </c>
      <c r="W122" s="242">
        <v>2</v>
      </c>
      <c r="X122" s="30">
        <f t="shared" si="190"/>
        <v>2</v>
      </c>
      <c r="Y122" s="30">
        <f t="shared" si="191"/>
        <v>2</v>
      </c>
      <c r="Z122" s="249">
        <f t="shared" si="170"/>
        <v>2</v>
      </c>
      <c r="AA122" s="31">
        <v>459.58</v>
      </c>
      <c r="AB122" s="32">
        <f t="shared" si="171"/>
        <v>919.16</v>
      </c>
      <c r="AC122" s="32">
        <f t="shared" si="172"/>
        <v>0</v>
      </c>
      <c r="AD122" s="32">
        <f t="shared" si="173"/>
        <v>0</v>
      </c>
      <c r="AE122" s="32">
        <f t="shared" si="174"/>
        <v>0</v>
      </c>
      <c r="AF122" s="32">
        <f t="shared" si="175"/>
        <v>0</v>
      </c>
      <c r="AG122" s="32">
        <f t="shared" si="176"/>
        <v>0</v>
      </c>
      <c r="AH122" s="32">
        <f t="shared" si="177"/>
        <v>0</v>
      </c>
      <c r="AI122" s="32">
        <f t="shared" si="178"/>
        <v>0</v>
      </c>
      <c r="AJ122" s="32">
        <f t="shared" si="179"/>
        <v>0</v>
      </c>
      <c r="AK122" s="32">
        <f t="shared" si="180"/>
        <v>0</v>
      </c>
      <c r="AL122" s="32">
        <f t="shared" si="181"/>
        <v>0</v>
      </c>
      <c r="AM122" s="33">
        <f t="shared" si="182"/>
        <v>0</v>
      </c>
      <c r="AN122" s="33">
        <f t="shared" si="183"/>
        <v>0</v>
      </c>
      <c r="AO122" s="33">
        <f t="shared" si="184"/>
        <v>0</v>
      </c>
      <c r="AP122" s="33">
        <f t="shared" si="185"/>
        <v>0</v>
      </c>
      <c r="AQ122" s="32">
        <f t="shared" si="186"/>
        <v>0</v>
      </c>
      <c r="AR122" s="262">
        <f t="shared" si="121"/>
        <v>919.16</v>
      </c>
      <c r="AS122" s="199"/>
      <c r="AT122" s="106">
        <f t="shared" si="187"/>
        <v>0</v>
      </c>
      <c r="AU122" s="83">
        <f t="shared" si="188"/>
        <v>919.16</v>
      </c>
      <c r="AV122" s="214">
        <f t="shared" si="189"/>
        <v>0</v>
      </c>
      <c r="AW122" s="65"/>
      <c r="AX122" s="65"/>
      <c r="AY122" s="65"/>
      <c r="AZ122" s="65"/>
      <c r="BA122" s="65"/>
      <c r="BB122" s="65"/>
    </row>
    <row r="123" spans="1:54" ht="28.5" x14ac:dyDescent="0.25">
      <c r="A123" s="24" t="s">
        <v>306</v>
      </c>
      <c r="B123" s="52" t="s">
        <v>307</v>
      </c>
      <c r="C123" s="26" t="s">
        <v>308</v>
      </c>
      <c r="D123" s="27" t="s">
        <v>93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70"/>
      <c r="Q123" s="70"/>
      <c r="R123" s="70"/>
      <c r="S123" s="242">
        <v>1</v>
      </c>
      <c r="T123" s="225"/>
      <c r="U123" s="30">
        <f t="shared" si="118"/>
        <v>0</v>
      </c>
      <c r="V123" s="30">
        <f t="shared" si="119"/>
        <v>0</v>
      </c>
      <c r="W123" s="242">
        <v>1</v>
      </c>
      <c r="X123" s="30">
        <f t="shared" si="190"/>
        <v>1</v>
      </c>
      <c r="Y123" s="30">
        <f t="shared" si="191"/>
        <v>1</v>
      </c>
      <c r="Z123" s="249">
        <f t="shared" si="170"/>
        <v>1</v>
      </c>
      <c r="AA123" s="31">
        <v>513.79999999999995</v>
      </c>
      <c r="AB123" s="32">
        <f t="shared" si="171"/>
        <v>513.79999999999995</v>
      </c>
      <c r="AC123" s="32">
        <f t="shared" si="172"/>
        <v>0</v>
      </c>
      <c r="AD123" s="32">
        <f t="shared" si="173"/>
        <v>0</v>
      </c>
      <c r="AE123" s="32">
        <f t="shared" si="174"/>
        <v>0</v>
      </c>
      <c r="AF123" s="32">
        <f t="shared" si="175"/>
        <v>0</v>
      </c>
      <c r="AG123" s="32">
        <f t="shared" si="176"/>
        <v>0</v>
      </c>
      <c r="AH123" s="32">
        <f t="shared" si="177"/>
        <v>0</v>
      </c>
      <c r="AI123" s="32">
        <f t="shared" si="178"/>
        <v>0</v>
      </c>
      <c r="AJ123" s="32">
        <f t="shared" si="179"/>
        <v>0</v>
      </c>
      <c r="AK123" s="32">
        <f t="shared" si="180"/>
        <v>0</v>
      </c>
      <c r="AL123" s="32">
        <f t="shared" si="181"/>
        <v>0</v>
      </c>
      <c r="AM123" s="33">
        <f t="shared" si="182"/>
        <v>0</v>
      </c>
      <c r="AN123" s="33">
        <f t="shared" si="183"/>
        <v>0</v>
      </c>
      <c r="AO123" s="33">
        <f t="shared" si="184"/>
        <v>0</v>
      </c>
      <c r="AP123" s="33">
        <f t="shared" si="185"/>
        <v>0</v>
      </c>
      <c r="AQ123" s="32">
        <f t="shared" si="186"/>
        <v>0</v>
      </c>
      <c r="AR123" s="262">
        <f t="shared" si="121"/>
        <v>513.79999999999995</v>
      </c>
      <c r="AS123" s="199"/>
      <c r="AT123" s="106">
        <f t="shared" si="187"/>
        <v>0</v>
      </c>
      <c r="AU123" s="83">
        <f t="shared" si="188"/>
        <v>513.79999999999995</v>
      </c>
      <c r="AV123" s="214">
        <f t="shared" si="189"/>
        <v>0</v>
      </c>
      <c r="AW123" s="65"/>
      <c r="AX123" s="65"/>
      <c r="AY123" s="65"/>
      <c r="AZ123" s="65"/>
      <c r="BA123" s="65"/>
      <c r="BB123" s="65"/>
    </row>
    <row r="124" spans="1:54" ht="28.5" x14ac:dyDescent="0.25">
      <c r="A124" s="24" t="s">
        <v>309</v>
      </c>
      <c r="B124" s="52" t="s">
        <v>310</v>
      </c>
      <c r="C124" s="26" t="s">
        <v>311</v>
      </c>
      <c r="D124" s="27" t="s">
        <v>93</v>
      </c>
      <c r="E124" s="28">
        <v>1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70"/>
      <c r="Q124" s="70"/>
      <c r="R124" s="70"/>
      <c r="S124" s="242">
        <v>1</v>
      </c>
      <c r="T124" s="225"/>
      <c r="U124" s="30">
        <f t="shared" si="118"/>
        <v>0</v>
      </c>
      <c r="V124" s="30">
        <f t="shared" si="119"/>
        <v>0</v>
      </c>
      <c r="W124" s="242">
        <v>1</v>
      </c>
      <c r="X124" s="30">
        <f t="shared" si="190"/>
        <v>1</v>
      </c>
      <c r="Y124" s="30">
        <f t="shared" si="191"/>
        <v>1</v>
      </c>
      <c r="Z124" s="249">
        <f t="shared" si="170"/>
        <v>1</v>
      </c>
      <c r="AA124" s="31">
        <v>501.05</v>
      </c>
      <c r="AB124" s="32">
        <f t="shared" si="171"/>
        <v>501.05</v>
      </c>
      <c r="AC124" s="32">
        <f t="shared" si="172"/>
        <v>0</v>
      </c>
      <c r="AD124" s="32">
        <f t="shared" si="173"/>
        <v>0</v>
      </c>
      <c r="AE124" s="32">
        <f t="shared" si="174"/>
        <v>0</v>
      </c>
      <c r="AF124" s="32">
        <f t="shared" si="175"/>
        <v>0</v>
      </c>
      <c r="AG124" s="32">
        <f t="shared" si="176"/>
        <v>0</v>
      </c>
      <c r="AH124" s="32">
        <f t="shared" si="177"/>
        <v>0</v>
      </c>
      <c r="AI124" s="32">
        <f t="shared" si="178"/>
        <v>0</v>
      </c>
      <c r="AJ124" s="32">
        <f t="shared" si="179"/>
        <v>0</v>
      </c>
      <c r="AK124" s="32">
        <f t="shared" si="180"/>
        <v>0</v>
      </c>
      <c r="AL124" s="32">
        <f t="shared" si="181"/>
        <v>0</v>
      </c>
      <c r="AM124" s="33">
        <f t="shared" si="182"/>
        <v>0</v>
      </c>
      <c r="AN124" s="33">
        <f t="shared" si="183"/>
        <v>0</v>
      </c>
      <c r="AO124" s="33">
        <f t="shared" si="184"/>
        <v>0</v>
      </c>
      <c r="AP124" s="33">
        <f t="shared" si="185"/>
        <v>0</v>
      </c>
      <c r="AQ124" s="32">
        <f t="shared" si="186"/>
        <v>0</v>
      </c>
      <c r="AR124" s="262">
        <f t="shared" si="121"/>
        <v>501.05</v>
      </c>
      <c r="AS124" s="199"/>
      <c r="AT124" s="106">
        <f t="shared" si="187"/>
        <v>0</v>
      </c>
      <c r="AU124" s="83">
        <f t="shared" si="188"/>
        <v>501.05</v>
      </c>
      <c r="AV124" s="214">
        <f t="shared" si="189"/>
        <v>0</v>
      </c>
      <c r="AW124" s="65"/>
      <c r="AX124" s="65"/>
      <c r="AY124" s="65"/>
      <c r="AZ124" s="65"/>
      <c r="BA124" s="65"/>
      <c r="BB124" s="65"/>
    </row>
    <row r="125" spans="1:54" x14ac:dyDescent="0.25">
      <c r="A125" s="24" t="s">
        <v>312</v>
      </c>
      <c r="B125" s="52" t="s">
        <v>313</v>
      </c>
      <c r="C125" s="26" t="s">
        <v>314</v>
      </c>
      <c r="D125" s="27" t="s">
        <v>80</v>
      </c>
      <c r="E125" s="28">
        <v>80.787000000000006</v>
      </c>
      <c r="F125" s="28"/>
      <c r="G125" s="28"/>
      <c r="H125" s="28"/>
      <c r="I125" s="28"/>
      <c r="J125" s="28"/>
      <c r="K125" s="28"/>
      <c r="L125" s="28">
        <v>35</v>
      </c>
      <c r="M125" s="28">
        <v>35</v>
      </c>
      <c r="N125" s="28"/>
      <c r="O125" s="28"/>
      <c r="P125" s="70">
        <f>'[15]Mem. de cálc.'!I995</f>
        <v>0</v>
      </c>
      <c r="Q125" s="70"/>
      <c r="R125" s="70"/>
      <c r="S125" s="242">
        <v>10.79</v>
      </c>
      <c r="T125" s="225"/>
      <c r="U125" s="30">
        <f t="shared" si="118"/>
        <v>70</v>
      </c>
      <c r="V125" s="30">
        <f t="shared" si="119"/>
        <v>70</v>
      </c>
      <c r="W125" s="242">
        <v>10.79</v>
      </c>
      <c r="X125" s="30">
        <f t="shared" si="190"/>
        <v>80.789999999999992</v>
      </c>
      <c r="Y125" s="30">
        <f t="shared" si="191"/>
        <v>80.789999999999992</v>
      </c>
      <c r="Z125" s="249">
        <f t="shared" si="170"/>
        <v>10.787000000000006</v>
      </c>
      <c r="AA125" s="31">
        <v>20.350000000000001</v>
      </c>
      <c r="AB125" s="32">
        <f t="shared" si="171"/>
        <v>1644.02</v>
      </c>
      <c r="AC125" s="32">
        <f t="shared" si="172"/>
        <v>0</v>
      </c>
      <c r="AD125" s="32">
        <f t="shared" si="173"/>
        <v>0</v>
      </c>
      <c r="AE125" s="32">
        <f t="shared" si="174"/>
        <v>0</v>
      </c>
      <c r="AF125" s="32">
        <f t="shared" si="175"/>
        <v>0</v>
      </c>
      <c r="AG125" s="32">
        <f t="shared" si="176"/>
        <v>0</v>
      </c>
      <c r="AH125" s="32">
        <f t="shared" si="177"/>
        <v>0</v>
      </c>
      <c r="AI125" s="32">
        <f t="shared" si="178"/>
        <v>712.25</v>
      </c>
      <c r="AJ125" s="32">
        <f t="shared" si="179"/>
        <v>712.25</v>
      </c>
      <c r="AK125" s="32">
        <f t="shared" si="180"/>
        <v>0</v>
      </c>
      <c r="AL125" s="32">
        <f t="shared" si="181"/>
        <v>0</v>
      </c>
      <c r="AM125" s="33">
        <f t="shared" si="182"/>
        <v>0</v>
      </c>
      <c r="AN125" s="33">
        <f t="shared" si="183"/>
        <v>0</v>
      </c>
      <c r="AO125" s="33">
        <f t="shared" si="184"/>
        <v>0</v>
      </c>
      <c r="AP125" s="33">
        <f t="shared" si="185"/>
        <v>0</v>
      </c>
      <c r="AQ125" s="32">
        <f t="shared" si="186"/>
        <v>1424.5</v>
      </c>
      <c r="AR125" s="262">
        <f t="shared" si="121"/>
        <v>219.57650000000001</v>
      </c>
      <c r="AS125" s="199"/>
      <c r="AT125" s="106">
        <f t="shared" si="187"/>
        <v>1424.5</v>
      </c>
      <c r="AU125" s="83">
        <f t="shared" si="188"/>
        <v>219.51999999999998</v>
      </c>
      <c r="AV125" s="214">
        <f t="shared" si="189"/>
        <v>86.64760419374403</v>
      </c>
      <c r="AW125" s="65"/>
      <c r="AX125" s="65"/>
      <c r="AY125" s="65"/>
      <c r="AZ125" s="65"/>
      <c r="BA125" s="65"/>
      <c r="BB125" s="65"/>
    </row>
    <row r="126" spans="1:54" x14ac:dyDescent="0.25">
      <c r="A126" s="24" t="s">
        <v>315</v>
      </c>
      <c r="B126" s="52" t="s">
        <v>316</v>
      </c>
      <c r="C126" s="26" t="s">
        <v>317</v>
      </c>
      <c r="D126" s="27" t="s">
        <v>80</v>
      </c>
      <c r="E126" s="28">
        <v>177.37650000000002</v>
      </c>
      <c r="F126" s="28"/>
      <c r="G126" s="28"/>
      <c r="H126" s="28"/>
      <c r="I126" s="28"/>
      <c r="J126" s="28"/>
      <c r="K126" s="28"/>
      <c r="L126" s="28">
        <v>33</v>
      </c>
      <c r="M126" s="28">
        <v>58</v>
      </c>
      <c r="N126" s="28"/>
      <c r="O126" s="28"/>
      <c r="P126" s="70">
        <f>'[15]Mem. de cálc.'!I1010</f>
        <v>0</v>
      </c>
      <c r="Q126" s="70"/>
      <c r="R126" s="70"/>
      <c r="S126" s="242">
        <v>86.38</v>
      </c>
      <c r="T126" s="225"/>
      <c r="U126" s="30">
        <f t="shared" si="118"/>
        <v>91</v>
      </c>
      <c r="V126" s="30">
        <f t="shared" si="119"/>
        <v>91</v>
      </c>
      <c r="W126" s="242">
        <v>86.38</v>
      </c>
      <c r="X126" s="30">
        <f t="shared" si="190"/>
        <v>177.38</v>
      </c>
      <c r="Y126" s="30">
        <f t="shared" si="191"/>
        <v>177.38</v>
      </c>
      <c r="Z126" s="249">
        <f t="shared" si="170"/>
        <v>86.376500000000021</v>
      </c>
      <c r="AA126" s="31">
        <v>23.76</v>
      </c>
      <c r="AB126" s="32">
        <f t="shared" si="171"/>
        <v>4214.47</v>
      </c>
      <c r="AC126" s="32">
        <f t="shared" si="172"/>
        <v>0</v>
      </c>
      <c r="AD126" s="32">
        <f t="shared" si="173"/>
        <v>0</v>
      </c>
      <c r="AE126" s="32">
        <f t="shared" si="174"/>
        <v>0</v>
      </c>
      <c r="AF126" s="32">
        <f t="shared" si="175"/>
        <v>0</v>
      </c>
      <c r="AG126" s="32">
        <f t="shared" si="176"/>
        <v>0</v>
      </c>
      <c r="AH126" s="32">
        <f t="shared" si="177"/>
        <v>0</v>
      </c>
      <c r="AI126" s="32">
        <f t="shared" si="178"/>
        <v>784.08</v>
      </c>
      <c r="AJ126" s="32">
        <f t="shared" si="179"/>
        <v>1378.0800000000002</v>
      </c>
      <c r="AK126" s="32">
        <f t="shared" si="180"/>
        <v>0</v>
      </c>
      <c r="AL126" s="32">
        <f t="shared" si="181"/>
        <v>0</v>
      </c>
      <c r="AM126" s="33">
        <f t="shared" si="182"/>
        <v>0</v>
      </c>
      <c r="AN126" s="33">
        <f t="shared" si="183"/>
        <v>0</v>
      </c>
      <c r="AO126" s="33">
        <f t="shared" si="184"/>
        <v>0</v>
      </c>
      <c r="AP126" s="33">
        <f t="shared" si="185"/>
        <v>0</v>
      </c>
      <c r="AQ126" s="32">
        <f t="shared" si="186"/>
        <v>2162.1600000000003</v>
      </c>
      <c r="AR126" s="262">
        <f t="shared" si="121"/>
        <v>2052.3888000000002</v>
      </c>
      <c r="AS126" s="199"/>
      <c r="AT126" s="106">
        <f t="shared" si="187"/>
        <v>2162.1600000000003</v>
      </c>
      <c r="AU126" s="83">
        <f t="shared" si="188"/>
        <v>2052.31</v>
      </c>
      <c r="AV126" s="214">
        <f t="shared" si="189"/>
        <v>51.303301170109904</v>
      </c>
      <c r="AW126" s="65"/>
      <c r="AX126" s="65"/>
      <c r="AY126" s="65"/>
      <c r="AZ126" s="65"/>
      <c r="BA126" s="65"/>
      <c r="BB126" s="65"/>
    </row>
    <row r="127" spans="1:54" x14ac:dyDescent="0.25">
      <c r="A127" s="24" t="s">
        <v>318</v>
      </c>
      <c r="B127" s="52" t="s">
        <v>319</v>
      </c>
      <c r="C127" s="26" t="s">
        <v>320</v>
      </c>
      <c r="D127" s="27" t="s">
        <v>80</v>
      </c>
      <c r="E127" s="28">
        <v>6.2790000000000008</v>
      </c>
      <c r="F127" s="28"/>
      <c r="G127" s="28"/>
      <c r="H127" s="28"/>
      <c r="I127" s="28"/>
      <c r="J127" s="28"/>
      <c r="K127" s="28"/>
      <c r="L127" s="28">
        <v>6.28</v>
      </c>
      <c r="M127" s="28"/>
      <c r="N127" s="28"/>
      <c r="O127" s="28"/>
      <c r="P127" s="70"/>
      <c r="Q127" s="70"/>
      <c r="R127" s="70"/>
      <c r="S127" s="242"/>
      <c r="T127" s="225"/>
      <c r="U127" s="30">
        <f t="shared" si="118"/>
        <v>6.28</v>
      </c>
      <c r="V127" s="30">
        <f t="shared" si="119"/>
        <v>6.28</v>
      </c>
      <c r="W127" s="242"/>
      <c r="X127" s="30">
        <f t="shared" si="190"/>
        <v>6.28</v>
      </c>
      <c r="Y127" s="30">
        <f t="shared" si="191"/>
        <v>6.28</v>
      </c>
      <c r="Z127" s="249">
        <f t="shared" si="170"/>
        <v>-9.9999999999944578E-4</v>
      </c>
      <c r="AA127" s="31">
        <v>35.909999999999997</v>
      </c>
      <c r="AB127" s="32">
        <f t="shared" si="171"/>
        <v>225.48</v>
      </c>
      <c r="AC127" s="32">
        <f t="shared" si="172"/>
        <v>0</v>
      </c>
      <c r="AD127" s="32">
        <f t="shared" si="173"/>
        <v>0</v>
      </c>
      <c r="AE127" s="32">
        <f t="shared" si="174"/>
        <v>0</v>
      </c>
      <c r="AF127" s="32">
        <f t="shared" si="175"/>
        <v>0</v>
      </c>
      <c r="AG127" s="32">
        <f t="shared" si="176"/>
        <v>0</v>
      </c>
      <c r="AH127" s="32">
        <f t="shared" si="177"/>
        <v>0</v>
      </c>
      <c r="AI127" s="32">
        <f t="shared" si="178"/>
        <v>225.51479999999998</v>
      </c>
      <c r="AJ127" s="32">
        <f t="shared" si="179"/>
        <v>0</v>
      </c>
      <c r="AK127" s="32">
        <f t="shared" si="180"/>
        <v>0</v>
      </c>
      <c r="AL127" s="32">
        <f t="shared" si="181"/>
        <v>0</v>
      </c>
      <c r="AM127" s="33">
        <f t="shared" si="182"/>
        <v>0</v>
      </c>
      <c r="AN127" s="33">
        <f t="shared" si="183"/>
        <v>0</v>
      </c>
      <c r="AO127" s="33">
        <f t="shared" si="184"/>
        <v>0</v>
      </c>
      <c r="AP127" s="33">
        <f t="shared" si="185"/>
        <v>0</v>
      </c>
      <c r="AQ127" s="32">
        <f t="shared" si="186"/>
        <v>225.51479999999998</v>
      </c>
      <c r="AR127" s="262">
        <f t="shared" si="121"/>
        <v>0</v>
      </c>
      <c r="AS127" s="199"/>
      <c r="AT127" s="106">
        <f t="shared" si="187"/>
        <v>225.51479999999998</v>
      </c>
      <c r="AU127" s="83">
        <f t="shared" si="188"/>
        <v>-3.479999999998995E-2</v>
      </c>
      <c r="AV127" s="214">
        <f t="shared" si="189"/>
        <v>100.01592610288262</v>
      </c>
      <c r="AW127" s="65"/>
      <c r="AX127" s="65"/>
      <c r="AY127" s="65"/>
      <c r="AZ127" s="65"/>
      <c r="BA127" s="65"/>
      <c r="BB127" s="65"/>
    </row>
    <row r="128" spans="1:54" x14ac:dyDescent="0.25">
      <c r="A128" s="24" t="s">
        <v>321</v>
      </c>
      <c r="B128" s="52" t="s">
        <v>322</v>
      </c>
      <c r="C128" s="26" t="s">
        <v>323</v>
      </c>
      <c r="D128" s="27" t="s">
        <v>80</v>
      </c>
      <c r="E128" s="28">
        <v>36.067500000000003</v>
      </c>
      <c r="F128" s="28"/>
      <c r="G128" s="28"/>
      <c r="H128" s="28"/>
      <c r="I128" s="28"/>
      <c r="J128" s="28"/>
      <c r="K128" s="28"/>
      <c r="L128" s="28">
        <v>28</v>
      </c>
      <c r="M128" s="28">
        <v>8.07</v>
      </c>
      <c r="N128" s="28"/>
      <c r="O128" s="28"/>
      <c r="P128" s="70"/>
      <c r="Q128" s="70"/>
      <c r="R128" s="70"/>
      <c r="S128" s="242"/>
      <c r="T128" s="225"/>
      <c r="U128" s="30">
        <f t="shared" si="118"/>
        <v>36.07</v>
      </c>
      <c r="V128" s="30">
        <f t="shared" si="119"/>
        <v>36.07</v>
      </c>
      <c r="W128" s="242"/>
      <c r="X128" s="30">
        <f t="shared" si="190"/>
        <v>36.07</v>
      </c>
      <c r="Y128" s="30">
        <f t="shared" si="191"/>
        <v>36.07</v>
      </c>
      <c r="Z128" s="249">
        <f t="shared" si="170"/>
        <v>-2.4999999999977263E-3</v>
      </c>
      <c r="AA128" s="31">
        <v>58.34</v>
      </c>
      <c r="AB128" s="32">
        <f t="shared" si="171"/>
        <v>2104.1799999999998</v>
      </c>
      <c r="AC128" s="32">
        <f t="shared" si="172"/>
        <v>0</v>
      </c>
      <c r="AD128" s="32">
        <f t="shared" si="173"/>
        <v>0</v>
      </c>
      <c r="AE128" s="32">
        <f t="shared" si="174"/>
        <v>0</v>
      </c>
      <c r="AF128" s="32">
        <f t="shared" si="175"/>
        <v>0</v>
      </c>
      <c r="AG128" s="32">
        <f t="shared" si="176"/>
        <v>0</v>
      </c>
      <c r="AH128" s="32">
        <f t="shared" si="177"/>
        <v>0</v>
      </c>
      <c r="AI128" s="32">
        <f t="shared" si="178"/>
        <v>1633.52</v>
      </c>
      <c r="AJ128" s="32">
        <f t="shared" si="179"/>
        <v>470.80380000000002</v>
      </c>
      <c r="AK128" s="32">
        <f t="shared" si="180"/>
        <v>0</v>
      </c>
      <c r="AL128" s="32">
        <f t="shared" si="181"/>
        <v>0</v>
      </c>
      <c r="AM128" s="33">
        <f t="shared" si="182"/>
        <v>0</v>
      </c>
      <c r="AN128" s="33">
        <f t="shared" si="183"/>
        <v>0</v>
      </c>
      <c r="AO128" s="33">
        <f t="shared" si="184"/>
        <v>0</v>
      </c>
      <c r="AP128" s="33">
        <f t="shared" si="185"/>
        <v>0</v>
      </c>
      <c r="AQ128" s="32">
        <f t="shared" si="186"/>
        <v>2104.3238000000001</v>
      </c>
      <c r="AR128" s="262">
        <f t="shared" si="121"/>
        <v>0</v>
      </c>
      <c r="AS128" s="199"/>
      <c r="AT128" s="106">
        <f t="shared" si="187"/>
        <v>2104.3238000000001</v>
      </c>
      <c r="AU128" s="83">
        <f t="shared" si="188"/>
        <v>-0.14380000000028303</v>
      </c>
      <c r="AV128" s="214">
        <f t="shared" si="189"/>
        <v>100.00693144797948</v>
      </c>
      <c r="AW128" s="65"/>
      <c r="AX128" s="65"/>
      <c r="AY128" s="65"/>
      <c r="AZ128" s="65"/>
      <c r="BA128" s="65"/>
      <c r="BB128" s="65"/>
    </row>
    <row r="129" spans="1:54" x14ac:dyDescent="0.25">
      <c r="A129" s="24" t="s">
        <v>324</v>
      </c>
      <c r="B129" s="52" t="s">
        <v>325</v>
      </c>
      <c r="C129" s="26" t="s">
        <v>326</v>
      </c>
      <c r="D129" s="27" t="s">
        <v>80</v>
      </c>
      <c r="E129" s="28">
        <v>77.784000000000006</v>
      </c>
      <c r="F129" s="28"/>
      <c r="G129" s="28"/>
      <c r="H129" s="28"/>
      <c r="I129" s="28"/>
      <c r="J129" s="28"/>
      <c r="K129" s="28"/>
      <c r="L129" s="28">
        <v>49</v>
      </c>
      <c r="M129" s="28">
        <v>28.78</v>
      </c>
      <c r="N129" s="28"/>
      <c r="O129" s="28"/>
      <c r="P129" s="70"/>
      <c r="Q129" s="70"/>
      <c r="R129" s="70"/>
      <c r="S129" s="242"/>
      <c r="T129" s="225"/>
      <c r="U129" s="30">
        <f t="shared" si="118"/>
        <v>77.78</v>
      </c>
      <c r="V129" s="30">
        <f t="shared" si="119"/>
        <v>77.78</v>
      </c>
      <c r="W129" s="242"/>
      <c r="X129" s="30">
        <f t="shared" si="190"/>
        <v>77.78</v>
      </c>
      <c r="Y129" s="30">
        <f t="shared" si="191"/>
        <v>77.78</v>
      </c>
      <c r="Z129" s="249">
        <f t="shared" si="170"/>
        <v>4.0000000000048885E-3</v>
      </c>
      <c r="AA129" s="31">
        <v>81.23</v>
      </c>
      <c r="AB129" s="32">
        <f t="shared" si="171"/>
        <v>6318.39</v>
      </c>
      <c r="AC129" s="32">
        <f t="shared" si="172"/>
        <v>0</v>
      </c>
      <c r="AD129" s="32">
        <f t="shared" si="173"/>
        <v>0</v>
      </c>
      <c r="AE129" s="32">
        <f t="shared" si="174"/>
        <v>0</v>
      </c>
      <c r="AF129" s="32">
        <f t="shared" si="175"/>
        <v>0</v>
      </c>
      <c r="AG129" s="32">
        <f t="shared" si="176"/>
        <v>0</v>
      </c>
      <c r="AH129" s="32">
        <f t="shared" si="177"/>
        <v>0</v>
      </c>
      <c r="AI129" s="32">
        <f t="shared" si="178"/>
        <v>3980.27</v>
      </c>
      <c r="AJ129" s="32">
        <f t="shared" si="179"/>
        <v>2337.7994000000003</v>
      </c>
      <c r="AK129" s="32">
        <f t="shared" si="180"/>
        <v>0</v>
      </c>
      <c r="AL129" s="32">
        <f t="shared" si="181"/>
        <v>0</v>
      </c>
      <c r="AM129" s="33">
        <f t="shared" si="182"/>
        <v>0</v>
      </c>
      <c r="AN129" s="33">
        <f t="shared" si="183"/>
        <v>0</v>
      </c>
      <c r="AO129" s="33">
        <f t="shared" si="184"/>
        <v>0</v>
      </c>
      <c r="AP129" s="33">
        <f t="shared" si="185"/>
        <v>0</v>
      </c>
      <c r="AQ129" s="32">
        <f t="shared" si="186"/>
        <v>6318.0694000000003</v>
      </c>
      <c r="AR129" s="262">
        <f t="shared" si="121"/>
        <v>0</v>
      </c>
      <c r="AS129" s="199"/>
      <c r="AT129" s="106">
        <f t="shared" si="187"/>
        <v>6318.0694000000003</v>
      </c>
      <c r="AU129" s="83">
        <f t="shared" si="188"/>
        <v>0.3206000000000131</v>
      </c>
      <c r="AV129" s="214">
        <f t="shared" si="189"/>
        <v>99.994857554252789</v>
      </c>
      <c r="AW129" s="65"/>
      <c r="AX129" s="65"/>
      <c r="AY129" s="65"/>
      <c r="AZ129" s="65"/>
      <c r="BA129" s="65"/>
      <c r="BB129" s="65"/>
    </row>
    <row r="130" spans="1:54" x14ac:dyDescent="0.25">
      <c r="A130" s="24" t="s">
        <v>327</v>
      </c>
      <c r="B130" s="52" t="s">
        <v>328</v>
      </c>
      <c r="C130" s="26" t="s">
        <v>329</v>
      </c>
      <c r="D130" s="27" t="s">
        <v>80</v>
      </c>
      <c r="E130" s="28">
        <v>33.558</v>
      </c>
      <c r="F130" s="28"/>
      <c r="G130" s="28"/>
      <c r="H130" s="28"/>
      <c r="I130" s="28"/>
      <c r="J130" s="28"/>
      <c r="K130" s="28"/>
      <c r="L130" s="28">
        <v>18</v>
      </c>
      <c r="M130" s="28">
        <v>10</v>
      </c>
      <c r="N130" s="28"/>
      <c r="O130" s="28"/>
      <c r="P130" s="70"/>
      <c r="Q130" s="70"/>
      <c r="R130" s="70"/>
      <c r="S130" s="242">
        <v>5.56</v>
      </c>
      <c r="T130" s="225"/>
      <c r="U130" s="30">
        <f t="shared" si="118"/>
        <v>28</v>
      </c>
      <c r="V130" s="30">
        <f t="shared" si="119"/>
        <v>28</v>
      </c>
      <c r="W130" s="242">
        <v>5.56</v>
      </c>
      <c r="X130" s="30">
        <f t="shared" si="190"/>
        <v>33.56</v>
      </c>
      <c r="Y130" s="30">
        <f t="shared" si="191"/>
        <v>33.56</v>
      </c>
      <c r="Z130" s="249">
        <f t="shared" si="170"/>
        <v>5.5579999999999998</v>
      </c>
      <c r="AA130" s="31">
        <v>29.22</v>
      </c>
      <c r="AB130" s="32">
        <f t="shared" si="171"/>
        <v>980.56</v>
      </c>
      <c r="AC130" s="32">
        <f t="shared" si="172"/>
        <v>0</v>
      </c>
      <c r="AD130" s="32">
        <f t="shared" si="173"/>
        <v>0</v>
      </c>
      <c r="AE130" s="32">
        <f t="shared" si="174"/>
        <v>0</v>
      </c>
      <c r="AF130" s="32">
        <f t="shared" si="175"/>
        <v>0</v>
      </c>
      <c r="AG130" s="32">
        <f t="shared" si="176"/>
        <v>0</v>
      </c>
      <c r="AH130" s="32">
        <f t="shared" si="177"/>
        <v>0</v>
      </c>
      <c r="AI130" s="32">
        <f t="shared" si="178"/>
        <v>525.96</v>
      </c>
      <c r="AJ130" s="32">
        <f t="shared" si="179"/>
        <v>292.2</v>
      </c>
      <c r="AK130" s="32">
        <f t="shared" si="180"/>
        <v>0</v>
      </c>
      <c r="AL130" s="32">
        <f t="shared" si="181"/>
        <v>0</v>
      </c>
      <c r="AM130" s="33">
        <f t="shared" si="182"/>
        <v>0</v>
      </c>
      <c r="AN130" s="33">
        <f t="shared" si="183"/>
        <v>0</v>
      </c>
      <c r="AO130" s="33">
        <f t="shared" si="184"/>
        <v>0</v>
      </c>
      <c r="AP130" s="33">
        <f t="shared" si="185"/>
        <v>0</v>
      </c>
      <c r="AQ130" s="32">
        <f t="shared" si="186"/>
        <v>818.16</v>
      </c>
      <c r="AR130" s="262">
        <f t="shared" si="121"/>
        <v>162.46319999999997</v>
      </c>
      <c r="AS130" s="199"/>
      <c r="AT130" s="106">
        <f t="shared" si="187"/>
        <v>818.16</v>
      </c>
      <c r="AU130" s="83">
        <f t="shared" si="188"/>
        <v>162.39999999999998</v>
      </c>
      <c r="AV130" s="214">
        <f t="shared" si="189"/>
        <v>83.437630371297459</v>
      </c>
      <c r="AW130" s="65"/>
      <c r="AX130" s="65"/>
      <c r="AY130" s="65"/>
      <c r="AZ130" s="65"/>
      <c r="BA130" s="65"/>
      <c r="BB130" s="65"/>
    </row>
    <row r="131" spans="1:54" x14ac:dyDescent="0.25">
      <c r="A131" s="24" t="s">
        <v>330</v>
      </c>
      <c r="B131" s="52" t="s">
        <v>331</v>
      </c>
      <c r="C131" s="26" t="s">
        <v>332</v>
      </c>
      <c r="D131" s="27" t="s">
        <v>80</v>
      </c>
      <c r="E131" s="28">
        <v>44.173500000000004</v>
      </c>
      <c r="F131" s="28"/>
      <c r="G131" s="28"/>
      <c r="H131" s="28"/>
      <c r="I131" s="28"/>
      <c r="J131" s="28"/>
      <c r="K131" s="28"/>
      <c r="L131" s="28">
        <v>19</v>
      </c>
      <c r="M131" s="28">
        <v>19</v>
      </c>
      <c r="N131" s="28"/>
      <c r="O131" s="28"/>
      <c r="P131" s="70"/>
      <c r="Q131" s="70"/>
      <c r="R131" s="70"/>
      <c r="S131" s="242">
        <v>6.17</v>
      </c>
      <c r="T131" s="225"/>
      <c r="U131" s="30">
        <f t="shared" si="118"/>
        <v>38</v>
      </c>
      <c r="V131" s="30">
        <f t="shared" si="119"/>
        <v>38</v>
      </c>
      <c r="W131" s="242">
        <v>6.17</v>
      </c>
      <c r="X131" s="30">
        <f t="shared" si="190"/>
        <v>44.17</v>
      </c>
      <c r="Y131" s="30">
        <f t="shared" si="191"/>
        <v>44.17</v>
      </c>
      <c r="Z131" s="249">
        <f t="shared" si="170"/>
        <v>6.1735000000000042</v>
      </c>
      <c r="AA131" s="31">
        <v>37.07</v>
      </c>
      <c r="AB131" s="32">
        <f t="shared" si="171"/>
        <v>1637.51</v>
      </c>
      <c r="AC131" s="32">
        <f t="shared" si="172"/>
        <v>0</v>
      </c>
      <c r="AD131" s="32">
        <f t="shared" si="173"/>
        <v>0</v>
      </c>
      <c r="AE131" s="32">
        <f t="shared" si="174"/>
        <v>0</v>
      </c>
      <c r="AF131" s="32">
        <f t="shared" si="175"/>
        <v>0</v>
      </c>
      <c r="AG131" s="32">
        <f t="shared" si="176"/>
        <v>0</v>
      </c>
      <c r="AH131" s="32">
        <f t="shared" si="177"/>
        <v>0</v>
      </c>
      <c r="AI131" s="32">
        <f t="shared" si="178"/>
        <v>704.33</v>
      </c>
      <c r="AJ131" s="32">
        <f t="shared" si="179"/>
        <v>704.33</v>
      </c>
      <c r="AK131" s="32">
        <f t="shared" si="180"/>
        <v>0</v>
      </c>
      <c r="AL131" s="32">
        <f t="shared" si="181"/>
        <v>0</v>
      </c>
      <c r="AM131" s="33">
        <f t="shared" si="182"/>
        <v>0</v>
      </c>
      <c r="AN131" s="33">
        <f t="shared" si="183"/>
        <v>0</v>
      </c>
      <c r="AO131" s="33">
        <f t="shared" si="184"/>
        <v>0</v>
      </c>
      <c r="AP131" s="33">
        <f t="shared" si="185"/>
        <v>0</v>
      </c>
      <c r="AQ131" s="32">
        <f t="shared" si="186"/>
        <v>1408.66</v>
      </c>
      <c r="AR131" s="262">
        <f t="shared" si="121"/>
        <v>228.72190000000001</v>
      </c>
      <c r="AS131" s="199"/>
      <c r="AT131" s="106">
        <f t="shared" si="187"/>
        <v>1408.66</v>
      </c>
      <c r="AU131" s="83">
        <f t="shared" si="188"/>
        <v>228.84999999999991</v>
      </c>
      <c r="AV131" s="214">
        <f t="shared" si="189"/>
        <v>86.024426409498901</v>
      </c>
      <c r="AW131" s="65"/>
      <c r="AX131" s="65"/>
      <c r="AY131" s="65"/>
      <c r="AZ131" s="65"/>
      <c r="BA131" s="65"/>
      <c r="BB131" s="65"/>
    </row>
    <row r="132" spans="1:54" x14ac:dyDescent="0.25">
      <c r="A132" s="24" t="s">
        <v>333</v>
      </c>
      <c r="B132" s="52" t="s">
        <v>334</v>
      </c>
      <c r="C132" s="26" t="s">
        <v>335</v>
      </c>
      <c r="D132" s="27" t="s">
        <v>80</v>
      </c>
      <c r="E132" s="28">
        <v>77.343000000000004</v>
      </c>
      <c r="F132" s="28"/>
      <c r="G132" s="28"/>
      <c r="H132" s="28"/>
      <c r="I132" s="28"/>
      <c r="J132" s="28"/>
      <c r="K132" s="28"/>
      <c r="L132" s="28">
        <v>29</v>
      </c>
      <c r="M132" s="28">
        <v>25</v>
      </c>
      <c r="N132" s="28"/>
      <c r="O132" s="28"/>
      <c r="P132" s="70"/>
      <c r="Q132" s="70"/>
      <c r="R132" s="70"/>
      <c r="S132" s="242">
        <v>23.34</v>
      </c>
      <c r="T132" s="225"/>
      <c r="U132" s="30">
        <f t="shared" si="118"/>
        <v>54</v>
      </c>
      <c r="V132" s="30">
        <f t="shared" si="119"/>
        <v>54</v>
      </c>
      <c r="W132" s="242">
        <v>23.34</v>
      </c>
      <c r="X132" s="30">
        <f t="shared" si="190"/>
        <v>77.34</v>
      </c>
      <c r="Y132" s="30">
        <f t="shared" si="191"/>
        <v>77.34</v>
      </c>
      <c r="Z132" s="249">
        <f t="shared" si="170"/>
        <v>23.343000000000004</v>
      </c>
      <c r="AA132" s="31">
        <v>45.43</v>
      </c>
      <c r="AB132" s="32">
        <f t="shared" si="171"/>
        <v>3513.69</v>
      </c>
      <c r="AC132" s="32">
        <f t="shared" si="172"/>
        <v>0</v>
      </c>
      <c r="AD132" s="32">
        <f t="shared" si="173"/>
        <v>0</v>
      </c>
      <c r="AE132" s="32">
        <f t="shared" si="174"/>
        <v>0</v>
      </c>
      <c r="AF132" s="32">
        <f t="shared" si="175"/>
        <v>0</v>
      </c>
      <c r="AG132" s="32">
        <f t="shared" si="176"/>
        <v>0</v>
      </c>
      <c r="AH132" s="32">
        <f t="shared" si="177"/>
        <v>0</v>
      </c>
      <c r="AI132" s="32">
        <f t="shared" si="178"/>
        <v>1317.47</v>
      </c>
      <c r="AJ132" s="32">
        <f t="shared" si="179"/>
        <v>1135.75</v>
      </c>
      <c r="AK132" s="32">
        <f t="shared" si="180"/>
        <v>0</v>
      </c>
      <c r="AL132" s="32">
        <f t="shared" si="181"/>
        <v>0</v>
      </c>
      <c r="AM132" s="33">
        <f t="shared" si="182"/>
        <v>0</v>
      </c>
      <c r="AN132" s="33">
        <f t="shared" si="183"/>
        <v>0</v>
      </c>
      <c r="AO132" s="33">
        <f t="shared" si="184"/>
        <v>0</v>
      </c>
      <c r="AP132" s="33">
        <f t="shared" si="185"/>
        <v>0</v>
      </c>
      <c r="AQ132" s="32">
        <f t="shared" si="186"/>
        <v>2453.2199999999998</v>
      </c>
      <c r="AR132" s="262">
        <f t="shared" si="121"/>
        <v>1060.3362</v>
      </c>
      <c r="AS132" s="199"/>
      <c r="AT132" s="106">
        <f t="shared" si="187"/>
        <v>2453.2199999999998</v>
      </c>
      <c r="AU132" s="83">
        <f t="shared" si="188"/>
        <v>1060.4700000000003</v>
      </c>
      <c r="AV132" s="214">
        <f t="shared" si="189"/>
        <v>69.818858849540362</v>
      </c>
      <c r="AW132" s="65"/>
      <c r="AX132" s="65"/>
      <c r="AY132" s="65"/>
      <c r="AZ132" s="65"/>
      <c r="BA132" s="65"/>
      <c r="BB132" s="65"/>
    </row>
    <row r="133" spans="1:54" x14ac:dyDescent="0.25">
      <c r="A133" s="24" t="s">
        <v>336</v>
      </c>
      <c r="B133" s="52" t="s">
        <v>337</v>
      </c>
      <c r="C133" s="26" t="s">
        <v>338</v>
      </c>
      <c r="D133" s="27" t="s">
        <v>80</v>
      </c>
      <c r="E133" s="28">
        <v>207.2595</v>
      </c>
      <c r="F133" s="28"/>
      <c r="G133" s="28"/>
      <c r="H133" s="28"/>
      <c r="I133" s="28"/>
      <c r="J133" s="28"/>
      <c r="K133" s="28"/>
      <c r="L133" s="28">
        <v>120</v>
      </c>
      <c r="M133" s="28">
        <v>60</v>
      </c>
      <c r="N133" s="28"/>
      <c r="O133" s="28"/>
      <c r="P133" s="70">
        <f>'[15]Mem. de cálc.'!H1087</f>
        <v>0</v>
      </c>
      <c r="Q133" s="70"/>
      <c r="R133" s="70"/>
      <c r="S133" s="242">
        <v>27.26</v>
      </c>
      <c r="T133" s="225"/>
      <c r="U133" s="30">
        <f t="shared" si="118"/>
        <v>180</v>
      </c>
      <c r="V133" s="30">
        <f t="shared" si="119"/>
        <v>180</v>
      </c>
      <c r="W133" s="242">
        <v>27.26</v>
      </c>
      <c r="X133" s="30">
        <f t="shared" si="190"/>
        <v>207.26</v>
      </c>
      <c r="Y133" s="30">
        <f t="shared" si="191"/>
        <v>207.26</v>
      </c>
      <c r="Z133" s="249">
        <f t="shared" si="170"/>
        <v>27.259500000000003</v>
      </c>
      <c r="AA133" s="31">
        <v>50.75</v>
      </c>
      <c r="AB133" s="32">
        <f t="shared" si="171"/>
        <v>10518.42</v>
      </c>
      <c r="AC133" s="32">
        <f t="shared" si="172"/>
        <v>0</v>
      </c>
      <c r="AD133" s="32">
        <f t="shared" si="173"/>
        <v>0</v>
      </c>
      <c r="AE133" s="32">
        <f t="shared" si="174"/>
        <v>0</v>
      </c>
      <c r="AF133" s="32">
        <f t="shared" si="175"/>
        <v>0</v>
      </c>
      <c r="AG133" s="32">
        <f t="shared" si="176"/>
        <v>0</v>
      </c>
      <c r="AH133" s="32">
        <f t="shared" si="177"/>
        <v>0</v>
      </c>
      <c r="AI133" s="32">
        <f t="shared" si="178"/>
        <v>6090</v>
      </c>
      <c r="AJ133" s="32">
        <f t="shared" si="179"/>
        <v>3045</v>
      </c>
      <c r="AK133" s="32">
        <f t="shared" si="180"/>
        <v>0</v>
      </c>
      <c r="AL133" s="32">
        <f t="shared" si="181"/>
        <v>0</v>
      </c>
      <c r="AM133" s="33">
        <f t="shared" si="182"/>
        <v>0</v>
      </c>
      <c r="AN133" s="33">
        <f t="shared" si="183"/>
        <v>0</v>
      </c>
      <c r="AO133" s="33">
        <f t="shared" si="184"/>
        <v>0</v>
      </c>
      <c r="AP133" s="33">
        <f t="shared" si="185"/>
        <v>0</v>
      </c>
      <c r="AQ133" s="32">
        <f t="shared" si="186"/>
        <v>9135</v>
      </c>
      <c r="AR133" s="262">
        <f t="shared" si="121"/>
        <v>1383.4450000000002</v>
      </c>
      <c r="AS133" s="199"/>
      <c r="AT133" s="106">
        <f t="shared" si="187"/>
        <v>9135</v>
      </c>
      <c r="AU133" s="83">
        <f t="shared" si="188"/>
        <v>1383.42</v>
      </c>
      <c r="AV133" s="214">
        <f t="shared" si="189"/>
        <v>86.847647514347955</v>
      </c>
      <c r="AW133" s="65"/>
      <c r="AX133" s="65"/>
      <c r="AY133" s="65"/>
      <c r="AZ133" s="65"/>
      <c r="BA133" s="65"/>
      <c r="BB133" s="65"/>
    </row>
    <row r="134" spans="1:54" x14ac:dyDescent="0.25">
      <c r="A134" s="24" t="s">
        <v>339</v>
      </c>
      <c r="B134" s="52" t="s">
        <v>340</v>
      </c>
      <c r="C134" s="26" t="s">
        <v>341</v>
      </c>
      <c r="D134" s="27" t="s">
        <v>80</v>
      </c>
      <c r="E134" s="28">
        <v>12.652500000000002</v>
      </c>
      <c r="F134" s="28"/>
      <c r="G134" s="28"/>
      <c r="H134" s="28"/>
      <c r="I134" s="28"/>
      <c r="J134" s="28"/>
      <c r="K134" s="28"/>
      <c r="L134" s="28"/>
      <c r="M134" s="28">
        <v>12.65</v>
      </c>
      <c r="N134" s="28"/>
      <c r="O134" s="28"/>
      <c r="P134" s="70"/>
      <c r="Q134" s="70"/>
      <c r="R134" s="70"/>
      <c r="S134" s="242"/>
      <c r="T134" s="225"/>
      <c r="U134" s="30">
        <f t="shared" si="118"/>
        <v>12.65</v>
      </c>
      <c r="V134" s="30">
        <f t="shared" si="119"/>
        <v>12.65</v>
      </c>
      <c r="W134" s="242"/>
      <c r="X134" s="30">
        <f t="shared" si="190"/>
        <v>12.65</v>
      </c>
      <c r="Y134" s="30">
        <f t="shared" si="191"/>
        <v>12.65</v>
      </c>
      <c r="Z134" s="249">
        <f t="shared" si="170"/>
        <v>2.500000000001279E-3</v>
      </c>
      <c r="AA134" s="31">
        <v>88.04</v>
      </c>
      <c r="AB134" s="32">
        <f t="shared" si="171"/>
        <v>1113.93</v>
      </c>
      <c r="AC134" s="32">
        <f t="shared" si="172"/>
        <v>0</v>
      </c>
      <c r="AD134" s="32">
        <f t="shared" si="173"/>
        <v>0</v>
      </c>
      <c r="AE134" s="32">
        <f t="shared" si="174"/>
        <v>0</v>
      </c>
      <c r="AF134" s="32">
        <f t="shared" si="175"/>
        <v>0</v>
      </c>
      <c r="AG134" s="32">
        <f t="shared" si="176"/>
        <v>0</v>
      </c>
      <c r="AH134" s="32">
        <f t="shared" si="177"/>
        <v>0</v>
      </c>
      <c r="AI134" s="32">
        <f t="shared" si="178"/>
        <v>0</v>
      </c>
      <c r="AJ134" s="32">
        <f t="shared" si="179"/>
        <v>1113.7060000000001</v>
      </c>
      <c r="AK134" s="32">
        <f t="shared" si="180"/>
        <v>0</v>
      </c>
      <c r="AL134" s="32">
        <f t="shared" si="181"/>
        <v>0</v>
      </c>
      <c r="AM134" s="33">
        <f t="shared" si="182"/>
        <v>0</v>
      </c>
      <c r="AN134" s="33">
        <f t="shared" si="183"/>
        <v>0</v>
      </c>
      <c r="AO134" s="33">
        <f t="shared" si="184"/>
        <v>0</v>
      </c>
      <c r="AP134" s="33">
        <f t="shared" si="185"/>
        <v>0</v>
      </c>
      <c r="AQ134" s="32">
        <f t="shared" si="186"/>
        <v>1113.7060000000001</v>
      </c>
      <c r="AR134" s="262">
        <f t="shared" si="121"/>
        <v>0</v>
      </c>
      <c r="AS134" s="199"/>
      <c r="AT134" s="106">
        <f t="shared" si="187"/>
        <v>1113.7060000000001</v>
      </c>
      <c r="AU134" s="83">
        <f t="shared" si="188"/>
        <v>0.2239999999999327</v>
      </c>
      <c r="AV134" s="214">
        <f t="shared" si="189"/>
        <v>99.980241059079219</v>
      </c>
      <c r="AW134" s="65"/>
      <c r="AX134" s="65"/>
      <c r="AY134" s="65"/>
      <c r="AZ134" s="65"/>
      <c r="BA134" s="65"/>
      <c r="BB134" s="65"/>
    </row>
    <row r="135" spans="1:54" x14ac:dyDescent="0.25">
      <c r="A135" s="24" t="s">
        <v>342</v>
      </c>
      <c r="B135" s="52" t="s">
        <v>343</v>
      </c>
      <c r="C135" s="26" t="s">
        <v>344</v>
      </c>
      <c r="D135" s="27" t="s">
        <v>93</v>
      </c>
      <c r="E135" s="28">
        <v>15</v>
      </c>
      <c r="F135" s="28"/>
      <c r="G135" s="28"/>
      <c r="H135" s="28"/>
      <c r="I135" s="28"/>
      <c r="J135" s="28"/>
      <c r="K135" s="28"/>
      <c r="L135" s="28">
        <v>2</v>
      </c>
      <c r="M135" s="28">
        <v>6</v>
      </c>
      <c r="N135" s="28"/>
      <c r="O135" s="28"/>
      <c r="P135" s="70"/>
      <c r="Q135" s="70"/>
      <c r="R135" s="70"/>
      <c r="S135" s="242">
        <v>7</v>
      </c>
      <c r="T135" s="225"/>
      <c r="U135" s="30">
        <f t="shared" si="118"/>
        <v>8</v>
      </c>
      <c r="V135" s="30">
        <f t="shared" si="119"/>
        <v>8</v>
      </c>
      <c r="W135" s="242">
        <v>7</v>
      </c>
      <c r="X135" s="30">
        <f t="shared" si="190"/>
        <v>15</v>
      </c>
      <c r="Y135" s="30">
        <f t="shared" si="191"/>
        <v>15</v>
      </c>
      <c r="Z135" s="249">
        <f t="shared" si="170"/>
        <v>7</v>
      </c>
      <c r="AA135" s="31">
        <v>99.76</v>
      </c>
      <c r="AB135" s="32">
        <f t="shared" si="171"/>
        <v>1496.4</v>
      </c>
      <c r="AC135" s="32">
        <f t="shared" si="172"/>
        <v>0</v>
      </c>
      <c r="AD135" s="32">
        <f t="shared" si="173"/>
        <v>0</v>
      </c>
      <c r="AE135" s="32">
        <f t="shared" si="174"/>
        <v>0</v>
      </c>
      <c r="AF135" s="32">
        <f t="shared" si="175"/>
        <v>0</v>
      </c>
      <c r="AG135" s="32">
        <f t="shared" si="176"/>
        <v>0</v>
      </c>
      <c r="AH135" s="32">
        <f t="shared" si="177"/>
        <v>0</v>
      </c>
      <c r="AI135" s="32">
        <f t="shared" si="178"/>
        <v>199.52</v>
      </c>
      <c r="AJ135" s="32">
        <f t="shared" si="179"/>
        <v>598.56000000000006</v>
      </c>
      <c r="AK135" s="32">
        <f t="shared" si="180"/>
        <v>0</v>
      </c>
      <c r="AL135" s="32">
        <f t="shared" si="181"/>
        <v>0</v>
      </c>
      <c r="AM135" s="33">
        <f t="shared" si="182"/>
        <v>0</v>
      </c>
      <c r="AN135" s="33">
        <f t="shared" si="183"/>
        <v>0</v>
      </c>
      <c r="AO135" s="33">
        <f t="shared" si="184"/>
        <v>0</v>
      </c>
      <c r="AP135" s="33">
        <f t="shared" si="185"/>
        <v>0</v>
      </c>
      <c r="AQ135" s="32">
        <f t="shared" si="186"/>
        <v>798.08</v>
      </c>
      <c r="AR135" s="262">
        <f t="shared" si="121"/>
        <v>698.32</v>
      </c>
      <c r="AS135" s="199"/>
      <c r="AT135" s="106">
        <f t="shared" si="187"/>
        <v>798.08</v>
      </c>
      <c r="AU135" s="83">
        <f t="shared" si="188"/>
        <v>698.32</v>
      </c>
      <c r="AV135" s="214">
        <f t="shared" si="189"/>
        <v>53.333333333333336</v>
      </c>
      <c r="AW135" s="65"/>
      <c r="AX135" s="65"/>
      <c r="AY135" s="65"/>
      <c r="AZ135" s="65"/>
      <c r="BA135" s="65"/>
      <c r="BB135" s="65"/>
    </row>
    <row r="136" spans="1:54" x14ac:dyDescent="0.25">
      <c r="A136" s="24" t="s">
        <v>345</v>
      </c>
      <c r="B136" s="52" t="s">
        <v>346</v>
      </c>
      <c r="C136" s="26" t="s">
        <v>347</v>
      </c>
      <c r="D136" s="27" t="s">
        <v>93</v>
      </c>
      <c r="E136" s="28">
        <v>5</v>
      </c>
      <c r="F136" s="28"/>
      <c r="G136" s="28"/>
      <c r="H136" s="28"/>
      <c r="I136" s="28"/>
      <c r="J136" s="28"/>
      <c r="K136" s="28"/>
      <c r="L136" s="28"/>
      <c r="M136" s="28">
        <v>5</v>
      </c>
      <c r="N136" s="28"/>
      <c r="O136" s="28"/>
      <c r="P136" s="70"/>
      <c r="Q136" s="70"/>
      <c r="R136" s="70"/>
      <c r="S136" s="242"/>
      <c r="T136" s="225"/>
      <c r="U136" s="30">
        <f t="shared" si="118"/>
        <v>5</v>
      </c>
      <c r="V136" s="30">
        <f t="shared" si="119"/>
        <v>5</v>
      </c>
      <c r="W136" s="242"/>
      <c r="X136" s="30">
        <f t="shared" si="190"/>
        <v>5</v>
      </c>
      <c r="Y136" s="30">
        <f t="shared" si="191"/>
        <v>5</v>
      </c>
      <c r="Z136" s="249">
        <f t="shared" si="170"/>
        <v>0</v>
      </c>
      <c r="AA136" s="31">
        <v>58.73</v>
      </c>
      <c r="AB136" s="32">
        <f t="shared" si="171"/>
        <v>293.64999999999998</v>
      </c>
      <c r="AC136" s="32">
        <f t="shared" si="172"/>
        <v>0</v>
      </c>
      <c r="AD136" s="32">
        <f t="shared" si="173"/>
        <v>0</v>
      </c>
      <c r="AE136" s="32">
        <f t="shared" si="174"/>
        <v>0</v>
      </c>
      <c r="AF136" s="32">
        <f t="shared" si="175"/>
        <v>0</v>
      </c>
      <c r="AG136" s="32">
        <f t="shared" si="176"/>
        <v>0</v>
      </c>
      <c r="AH136" s="32">
        <f t="shared" si="177"/>
        <v>0</v>
      </c>
      <c r="AI136" s="32">
        <f t="shared" si="178"/>
        <v>0</v>
      </c>
      <c r="AJ136" s="32">
        <f t="shared" si="179"/>
        <v>293.64999999999998</v>
      </c>
      <c r="AK136" s="32">
        <f t="shared" si="180"/>
        <v>0</v>
      </c>
      <c r="AL136" s="32">
        <f t="shared" si="181"/>
        <v>0</v>
      </c>
      <c r="AM136" s="33">
        <f t="shared" si="182"/>
        <v>0</v>
      </c>
      <c r="AN136" s="33">
        <f t="shared" si="183"/>
        <v>0</v>
      </c>
      <c r="AO136" s="33">
        <f t="shared" si="184"/>
        <v>0</v>
      </c>
      <c r="AP136" s="33">
        <f t="shared" si="185"/>
        <v>0</v>
      </c>
      <c r="AQ136" s="32">
        <f t="shared" si="186"/>
        <v>293.64999999999998</v>
      </c>
      <c r="AR136" s="262">
        <f t="shared" si="121"/>
        <v>0</v>
      </c>
      <c r="AS136" s="199"/>
      <c r="AT136" s="106">
        <f t="shared" si="187"/>
        <v>293.64999999999998</v>
      </c>
      <c r="AU136" s="83">
        <f t="shared" si="188"/>
        <v>0</v>
      </c>
      <c r="AV136" s="214">
        <f t="shared" si="189"/>
        <v>100</v>
      </c>
      <c r="AW136" s="65"/>
      <c r="AX136" s="65"/>
      <c r="AY136" s="65"/>
      <c r="AZ136" s="65"/>
      <c r="BA136" s="65"/>
      <c r="BB136" s="65"/>
    </row>
    <row r="137" spans="1:54" x14ac:dyDescent="0.25">
      <c r="A137" s="24">
        <v>83645</v>
      </c>
      <c r="B137" s="52" t="s">
        <v>348</v>
      </c>
      <c r="C137" s="26" t="s">
        <v>349</v>
      </c>
      <c r="D137" s="27" t="s">
        <v>93</v>
      </c>
      <c r="E137" s="28">
        <v>1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70"/>
      <c r="Q137" s="70"/>
      <c r="R137" s="70"/>
      <c r="S137" s="242">
        <v>1</v>
      </c>
      <c r="T137" s="225"/>
      <c r="U137" s="30">
        <f t="shared" si="118"/>
        <v>0</v>
      </c>
      <c r="V137" s="30">
        <f t="shared" si="119"/>
        <v>0</v>
      </c>
      <c r="W137" s="242">
        <v>1</v>
      </c>
      <c r="X137" s="30">
        <f t="shared" si="190"/>
        <v>1</v>
      </c>
      <c r="Y137" s="30">
        <f t="shared" si="191"/>
        <v>1</v>
      </c>
      <c r="Z137" s="249">
        <f t="shared" si="170"/>
        <v>1</v>
      </c>
      <c r="AA137" s="31">
        <v>1747.87</v>
      </c>
      <c r="AB137" s="32">
        <f t="shared" si="171"/>
        <v>1747.87</v>
      </c>
      <c r="AC137" s="32">
        <f t="shared" si="172"/>
        <v>0</v>
      </c>
      <c r="AD137" s="32">
        <f t="shared" si="173"/>
        <v>0</v>
      </c>
      <c r="AE137" s="32">
        <f t="shared" si="174"/>
        <v>0</v>
      </c>
      <c r="AF137" s="32">
        <f t="shared" si="175"/>
        <v>0</v>
      </c>
      <c r="AG137" s="32">
        <f t="shared" si="176"/>
        <v>0</v>
      </c>
      <c r="AH137" s="32">
        <f t="shared" si="177"/>
        <v>0</v>
      </c>
      <c r="AI137" s="32">
        <f t="shared" si="178"/>
        <v>0</v>
      </c>
      <c r="AJ137" s="32">
        <f t="shared" si="179"/>
        <v>0</v>
      </c>
      <c r="AK137" s="32">
        <f t="shared" si="180"/>
        <v>0</v>
      </c>
      <c r="AL137" s="32">
        <f t="shared" si="181"/>
        <v>0</v>
      </c>
      <c r="AM137" s="33">
        <f t="shared" si="182"/>
        <v>0</v>
      </c>
      <c r="AN137" s="33">
        <f t="shared" si="183"/>
        <v>0</v>
      </c>
      <c r="AO137" s="33">
        <f t="shared" si="184"/>
        <v>0</v>
      </c>
      <c r="AP137" s="33">
        <f t="shared" si="185"/>
        <v>0</v>
      </c>
      <c r="AQ137" s="32">
        <f t="shared" si="186"/>
        <v>0</v>
      </c>
      <c r="AR137" s="262">
        <f t="shared" si="121"/>
        <v>1747.87</v>
      </c>
      <c r="AS137" s="199"/>
      <c r="AT137" s="106">
        <f t="shared" si="187"/>
        <v>0</v>
      </c>
      <c r="AU137" s="83">
        <f t="shared" si="188"/>
        <v>1747.87</v>
      </c>
      <c r="AV137" s="214">
        <f t="shared" si="189"/>
        <v>0</v>
      </c>
      <c r="AW137" s="65"/>
      <c r="AX137" s="65"/>
      <c r="AY137" s="65"/>
      <c r="AZ137" s="65"/>
      <c r="BA137" s="65"/>
      <c r="BB137" s="65"/>
    </row>
    <row r="138" spans="1:54" x14ac:dyDescent="0.25">
      <c r="A138" s="24" t="s">
        <v>203</v>
      </c>
      <c r="B138" s="52" t="s">
        <v>350</v>
      </c>
      <c r="C138" s="26" t="s">
        <v>351</v>
      </c>
      <c r="D138" s="27" t="s">
        <v>93</v>
      </c>
      <c r="E138" s="28">
        <v>1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70">
        <v>1</v>
      </c>
      <c r="Q138" s="70"/>
      <c r="R138" s="70"/>
      <c r="S138" s="242"/>
      <c r="T138" s="225"/>
      <c r="U138" s="30">
        <f t="shared" si="118"/>
        <v>1</v>
      </c>
      <c r="V138" s="30">
        <f t="shared" si="119"/>
        <v>1</v>
      </c>
      <c r="W138" s="242"/>
      <c r="X138" s="30">
        <f t="shared" si="190"/>
        <v>1</v>
      </c>
      <c r="Y138" s="30">
        <f t="shared" si="191"/>
        <v>1</v>
      </c>
      <c r="Z138" s="249">
        <f t="shared" si="170"/>
        <v>0</v>
      </c>
      <c r="AA138" s="31">
        <v>55504.55</v>
      </c>
      <c r="AB138" s="32">
        <f t="shared" si="171"/>
        <v>55504.55</v>
      </c>
      <c r="AC138" s="32">
        <f t="shared" si="172"/>
        <v>0</v>
      </c>
      <c r="AD138" s="32">
        <f t="shared" si="173"/>
        <v>0</v>
      </c>
      <c r="AE138" s="32">
        <f t="shared" si="174"/>
        <v>0</v>
      </c>
      <c r="AF138" s="32">
        <f t="shared" si="175"/>
        <v>0</v>
      </c>
      <c r="AG138" s="32">
        <f t="shared" si="176"/>
        <v>0</v>
      </c>
      <c r="AH138" s="32">
        <f t="shared" si="177"/>
        <v>0</v>
      </c>
      <c r="AI138" s="32">
        <f t="shared" si="178"/>
        <v>0</v>
      </c>
      <c r="AJ138" s="32">
        <f t="shared" si="179"/>
        <v>0</v>
      </c>
      <c r="AK138" s="32">
        <f t="shared" si="180"/>
        <v>0</v>
      </c>
      <c r="AL138" s="32">
        <f t="shared" si="181"/>
        <v>0</v>
      </c>
      <c r="AM138" s="33">
        <f t="shared" si="182"/>
        <v>55504.55</v>
      </c>
      <c r="AN138" s="33">
        <f t="shared" si="183"/>
        <v>0</v>
      </c>
      <c r="AO138" s="33">
        <f t="shared" si="184"/>
        <v>0</v>
      </c>
      <c r="AP138" s="33">
        <f t="shared" si="185"/>
        <v>0</v>
      </c>
      <c r="AQ138" s="32">
        <f t="shared" si="186"/>
        <v>55504.55</v>
      </c>
      <c r="AR138" s="262">
        <f t="shared" si="121"/>
        <v>0</v>
      </c>
      <c r="AS138" s="199"/>
      <c r="AT138" s="106">
        <f t="shared" si="187"/>
        <v>55504.55</v>
      </c>
      <c r="AU138" s="83">
        <f t="shared" si="188"/>
        <v>0</v>
      </c>
      <c r="AV138" s="214">
        <f t="shared" si="189"/>
        <v>100</v>
      </c>
      <c r="AW138" s="65"/>
      <c r="AX138" s="65"/>
      <c r="AY138" s="65"/>
      <c r="AZ138" s="65"/>
      <c r="BA138" s="65"/>
      <c r="BB138" s="65"/>
    </row>
    <row r="139" spans="1:54" x14ac:dyDescent="0.25">
      <c r="A139" s="11"/>
      <c r="B139" s="11"/>
      <c r="C139" s="13" t="s">
        <v>352</v>
      </c>
      <c r="D139" s="13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68"/>
      <c r="Q139" s="68"/>
      <c r="R139" s="68"/>
      <c r="S139" s="94"/>
      <c r="T139" s="221"/>
      <c r="U139" s="38">
        <f t="shared" si="118"/>
        <v>0</v>
      </c>
      <c r="V139" s="38">
        <f t="shared" si="119"/>
        <v>0</v>
      </c>
      <c r="W139" s="94"/>
      <c r="X139" s="38"/>
      <c r="Y139" s="38">
        <f t="shared" si="120"/>
        <v>0</v>
      </c>
      <c r="Z139" s="250"/>
      <c r="AA139" s="39"/>
      <c r="AB139" s="41">
        <f t="shared" ref="AB139" si="192">SUM(AB118:AB138)</f>
        <v>100346.44</v>
      </c>
      <c r="AC139" s="41">
        <f>SUM(AC118:AC138)</f>
        <v>0</v>
      </c>
      <c r="AD139" s="41">
        <f t="shared" ref="AD139:AQ139" si="193">SUM(AD118:AD138)</f>
        <v>0</v>
      </c>
      <c r="AE139" s="41">
        <f t="shared" si="193"/>
        <v>0</v>
      </c>
      <c r="AF139" s="41">
        <f t="shared" si="193"/>
        <v>0</v>
      </c>
      <c r="AG139" s="41">
        <f t="shared" si="193"/>
        <v>0</v>
      </c>
      <c r="AH139" s="41">
        <f t="shared" si="193"/>
        <v>0</v>
      </c>
      <c r="AI139" s="41">
        <f t="shared" si="193"/>
        <v>16172.9148</v>
      </c>
      <c r="AJ139" s="41">
        <f t="shared" si="193"/>
        <v>18249.518736377802</v>
      </c>
      <c r="AK139" s="41">
        <f t="shared" si="193"/>
        <v>0</v>
      </c>
      <c r="AL139" s="41">
        <f t="shared" si="193"/>
        <v>0</v>
      </c>
      <c r="AM139" s="41">
        <f t="shared" si="193"/>
        <v>55504.55</v>
      </c>
      <c r="AN139" s="41">
        <f t="shared" si="193"/>
        <v>0</v>
      </c>
      <c r="AO139" s="41">
        <f t="shared" si="193"/>
        <v>0</v>
      </c>
      <c r="AP139" s="40">
        <f t="shared" si="193"/>
        <v>0</v>
      </c>
      <c r="AQ139" s="41">
        <f t="shared" si="193"/>
        <v>89926.983536377811</v>
      </c>
      <c r="AR139" s="262">
        <f t="shared" si="121"/>
        <v>0</v>
      </c>
      <c r="AS139" s="200"/>
      <c r="AT139" s="202">
        <f>SUBTOTAL(9,AT118:AT138)</f>
        <v>89926.983536377811</v>
      </c>
      <c r="AU139" s="270">
        <f t="shared" si="188"/>
        <v>10419.456463622191</v>
      </c>
      <c r="AV139" s="214"/>
      <c r="AW139" s="110">
        <f>AT139+AU139</f>
        <v>100346.44</v>
      </c>
      <c r="AX139" s="110">
        <f>AB139</f>
        <v>100346.44</v>
      </c>
      <c r="AY139" s="23"/>
      <c r="AZ139" s="23"/>
      <c r="BA139" s="23"/>
      <c r="BB139" s="23"/>
    </row>
    <row r="140" spans="1:54" x14ac:dyDescent="0.25">
      <c r="A140" s="58"/>
      <c r="B140" s="59"/>
      <c r="C140" s="66"/>
      <c r="D140" s="60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70"/>
      <c r="Q140" s="70"/>
      <c r="R140" s="70"/>
      <c r="S140" s="242"/>
      <c r="T140" s="225"/>
      <c r="U140" s="30"/>
      <c r="V140" s="30"/>
      <c r="W140" s="242"/>
      <c r="X140" s="30"/>
      <c r="Y140" s="30"/>
      <c r="Z140" s="249"/>
      <c r="AA140" s="71"/>
      <c r="AB140" s="48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3"/>
      <c r="AN140" s="33"/>
      <c r="AO140" s="33"/>
      <c r="AP140" s="33"/>
      <c r="AQ140" s="32"/>
      <c r="AR140" s="262"/>
      <c r="AS140" s="199"/>
      <c r="AT140" s="271"/>
      <c r="AU140" s="83"/>
      <c r="AV140" s="214"/>
      <c r="AW140" s="65"/>
      <c r="AX140" s="65"/>
      <c r="AY140" s="65"/>
      <c r="AZ140" s="65"/>
      <c r="BA140" s="65"/>
      <c r="BB140" s="65"/>
    </row>
    <row r="141" spans="1:54" x14ac:dyDescent="0.25">
      <c r="A141" s="11"/>
      <c r="B141" s="11" t="s">
        <v>8</v>
      </c>
      <c r="C141" s="73" t="s">
        <v>353</v>
      </c>
      <c r="D141" s="13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68"/>
      <c r="Q141" s="68"/>
      <c r="R141" s="68"/>
      <c r="S141" s="94"/>
      <c r="T141" s="221"/>
      <c r="U141" s="38">
        <f t="shared" ref="U141:U204" si="194">F141+G141+H141+I141+J141+K141+L141+M141+N141+O141+P141+Q141+R141</f>
        <v>0</v>
      </c>
      <c r="V141" s="38">
        <f t="shared" ref="V141:V204" si="195">U141+T141</f>
        <v>0</v>
      </c>
      <c r="W141" s="94"/>
      <c r="X141" s="38"/>
      <c r="Y141" s="38">
        <f t="shared" ref="Y141:Y201" si="196">X141+W141</f>
        <v>0</v>
      </c>
      <c r="Z141" s="250"/>
      <c r="AA141" s="39"/>
      <c r="AB141" s="50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0"/>
      <c r="AN141" s="40"/>
      <c r="AO141" s="40"/>
      <c r="AP141" s="40"/>
      <c r="AQ141" s="40"/>
      <c r="AR141" s="262"/>
      <c r="AS141" s="202"/>
      <c r="AT141" s="202">
        <f t="shared" si="187"/>
        <v>0</v>
      </c>
      <c r="AU141" s="270"/>
      <c r="AV141" s="214"/>
      <c r="AW141" s="23"/>
      <c r="AX141" s="23"/>
      <c r="AY141" s="23"/>
      <c r="AZ141" s="23"/>
      <c r="BA141" s="23"/>
      <c r="BB141" s="23"/>
    </row>
    <row r="142" spans="1:54" x14ac:dyDescent="0.25">
      <c r="A142" s="24" t="s">
        <v>354</v>
      </c>
      <c r="B142" s="52" t="s">
        <v>355</v>
      </c>
      <c r="C142" s="26" t="s">
        <v>356</v>
      </c>
      <c r="D142" s="27" t="s">
        <v>93</v>
      </c>
      <c r="E142" s="28">
        <v>148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>
        <v>50</v>
      </c>
      <c r="P142" s="70"/>
      <c r="Q142" s="70"/>
      <c r="R142" s="70"/>
      <c r="S142" s="242"/>
      <c r="T142" s="225">
        <v>98</v>
      </c>
      <c r="U142" s="30">
        <f t="shared" si="194"/>
        <v>50</v>
      </c>
      <c r="V142" s="30">
        <f t="shared" si="195"/>
        <v>148</v>
      </c>
      <c r="W142" s="242"/>
      <c r="X142" s="30">
        <f t="shared" ref="X142" si="197">W142+U142</f>
        <v>50</v>
      </c>
      <c r="Y142" s="30">
        <f t="shared" ref="Y142" si="198">V142+W142</f>
        <v>148</v>
      </c>
      <c r="Z142" s="249">
        <f t="shared" ref="Z142:Z186" si="199">E142-V142</f>
        <v>0</v>
      </c>
      <c r="AA142" s="31">
        <v>7.33</v>
      </c>
      <c r="AB142" s="32">
        <f t="shared" ref="AB142:AB186" si="200">TRUNC(ROUND(E142*AA142,2),2)</f>
        <v>1084.8399999999999</v>
      </c>
      <c r="AC142" s="32">
        <f t="shared" ref="AC142:AC186" si="201">F142*AA142</f>
        <v>0</v>
      </c>
      <c r="AD142" s="32">
        <f t="shared" ref="AD142:AD186" si="202">G142*AA142</f>
        <v>0</v>
      </c>
      <c r="AE142" s="32">
        <f t="shared" ref="AE142:AE186" si="203">H142*AA142</f>
        <v>0</v>
      </c>
      <c r="AF142" s="32">
        <f t="shared" ref="AF142:AF186" si="204">I142*AA142</f>
        <v>0</v>
      </c>
      <c r="AG142" s="32">
        <f t="shared" ref="AG142:AG186" si="205">J142*AA142</f>
        <v>0</v>
      </c>
      <c r="AH142" s="32">
        <f t="shared" ref="AH142:AH186" si="206">K142*AA142</f>
        <v>0</v>
      </c>
      <c r="AI142" s="32">
        <f t="shared" ref="AI142:AI186" si="207">L142*AA142</f>
        <v>0</v>
      </c>
      <c r="AJ142" s="32">
        <f t="shared" ref="AJ142:AJ186" si="208">M142*AA142</f>
        <v>0</v>
      </c>
      <c r="AK142" s="32">
        <f t="shared" ref="AK142:AK186" si="209">N142*AA142</f>
        <v>0</v>
      </c>
      <c r="AL142" s="32">
        <f t="shared" ref="AL142:AL186" si="210">O142*AA142</f>
        <v>366.5</v>
      </c>
      <c r="AM142" s="33">
        <f t="shared" ref="AM142:AM186" si="211">TRUNC(ROUND(P142*AA142,2),2)</f>
        <v>0</v>
      </c>
      <c r="AN142" s="33">
        <f t="shared" ref="AN142:AN186" si="212">Q142*AA142</f>
        <v>0</v>
      </c>
      <c r="AO142" s="33">
        <f t="shared" ref="AO142:AO186" si="213">R143*AA142</f>
        <v>0</v>
      </c>
      <c r="AP142" s="33">
        <f t="shared" ref="AP142:AP186" si="214">T142*AA142</f>
        <v>718.34</v>
      </c>
      <c r="AQ142" s="32">
        <f t="shared" ref="AQ142:AQ186" si="215">U142*AA142</f>
        <v>366.5</v>
      </c>
      <c r="AR142" s="262">
        <f t="shared" ref="AR142:AR187" si="216">S142*AA142</f>
        <v>0</v>
      </c>
      <c r="AS142" s="199"/>
      <c r="AT142" s="106">
        <f t="shared" si="187"/>
        <v>1084.8400000000001</v>
      </c>
      <c r="AU142" s="83">
        <f t="shared" ref="AU142:AU187" si="217">AB142-AT142</f>
        <v>0</v>
      </c>
      <c r="AV142" s="214">
        <f t="shared" ref="AV142:AV186" si="218">(V142*100)/E142</f>
        <v>100</v>
      </c>
      <c r="AW142" s="108">
        <f>AQ142+AP142</f>
        <v>1084.8400000000001</v>
      </c>
      <c r="AX142" s="65"/>
      <c r="AY142" s="65"/>
      <c r="AZ142" s="65"/>
      <c r="BA142" s="65"/>
      <c r="BB142" s="65"/>
    </row>
    <row r="143" spans="1:54" x14ac:dyDescent="0.25">
      <c r="A143" s="24" t="s">
        <v>357</v>
      </c>
      <c r="B143" s="52" t="s">
        <v>358</v>
      </c>
      <c r="C143" s="26" t="s">
        <v>359</v>
      </c>
      <c r="D143" s="27" t="s">
        <v>93</v>
      </c>
      <c r="E143" s="28">
        <v>10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70"/>
      <c r="Q143" s="70"/>
      <c r="R143" s="70"/>
      <c r="S143" s="242"/>
      <c r="T143" s="225">
        <v>10</v>
      </c>
      <c r="U143" s="30">
        <f t="shared" si="194"/>
        <v>0</v>
      </c>
      <c r="V143" s="30">
        <f t="shared" si="195"/>
        <v>10</v>
      </c>
      <c r="W143" s="242"/>
      <c r="X143" s="30">
        <f t="shared" ref="X143:X186" si="219">W143+U143</f>
        <v>0</v>
      </c>
      <c r="Y143" s="30">
        <f t="shared" ref="Y143:Y186" si="220">V143+W143</f>
        <v>10</v>
      </c>
      <c r="Z143" s="249">
        <f t="shared" si="199"/>
        <v>0</v>
      </c>
      <c r="AA143" s="31">
        <v>12.58</v>
      </c>
      <c r="AB143" s="32">
        <f t="shared" si="200"/>
        <v>125.8</v>
      </c>
      <c r="AC143" s="32">
        <f t="shared" si="201"/>
        <v>0</v>
      </c>
      <c r="AD143" s="32">
        <f t="shared" si="202"/>
        <v>0</v>
      </c>
      <c r="AE143" s="32">
        <f t="shared" si="203"/>
        <v>0</v>
      </c>
      <c r="AF143" s="32">
        <f t="shared" si="204"/>
        <v>0</v>
      </c>
      <c r="AG143" s="32">
        <f t="shared" si="205"/>
        <v>0</v>
      </c>
      <c r="AH143" s="32">
        <f t="shared" si="206"/>
        <v>0</v>
      </c>
      <c r="AI143" s="32">
        <f t="shared" si="207"/>
        <v>0</v>
      </c>
      <c r="AJ143" s="32">
        <f t="shared" si="208"/>
        <v>0</v>
      </c>
      <c r="AK143" s="32">
        <f t="shared" si="209"/>
        <v>0</v>
      </c>
      <c r="AL143" s="32">
        <f t="shared" si="210"/>
        <v>0</v>
      </c>
      <c r="AM143" s="33">
        <f t="shared" si="211"/>
        <v>0</v>
      </c>
      <c r="AN143" s="33">
        <f t="shared" si="212"/>
        <v>0</v>
      </c>
      <c r="AO143" s="33">
        <f t="shared" si="213"/>
        <v>0</v>
      </c>
      <c r="AP143" s="33">
        <f t="shared" si="214"/>
        <v>125.8</v>
      </c>
      <c r="AQ143" s="32">
        <f t="shared" si="215"/>
        <v>0</v>
      </c>
      <c r="AR143" s="262">
        <f t="shared" si="216"/>
        <v>0</v>
      </c>
      <c r="AS143" s="199"/>
      <c r="AT143" s="106">
        <f t="shared" si="187"/>
        <v>125.8</v>
      </c>
      <c r="AU143" s="83">
        <f t="shared" si="217"/>
        <v>0</v>
      </c>
      <c r="AV143" s="214">
        <f t="shared" si="218"/>
        <v>100</v>
      </c>
      <c r="AW143" s="65"/>
      <c r="AX143" s="65"/>
      <c r="AY143" s="65"/>
      <c r="AZ143" s="65"/>
      <c r="BA143" s="65"/>
      <c r="BB143" s="65"/>
    </row>
    <row r="144" spans="1:54" x14ac:dyDescent="0.25">
      <c r="A144" s="24" t="s">
        <v>360</v>
      </c>
      <c r="B144" s="52" t="s">
        <v>361</v>
      </c>
      <c r="C144" s="26" t="s">
        <v>362</v>
      </c>
      <c r="D144" s="27" t="s">
        <v>93</v>
      </c>
      <c r="E144" s="28">
        <v>118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70"/>
      <c r="Q144" s="70"/>
      <c r="R144" s="70"/>
      <c r="S144" s="242"/>
      <c r="T144" s="225"/>
      <c r="U144" s="30">
        <f t="shared" si="194"/>
        <v>0</v>
      </c>
      <c r="V144" s="30">
        <f t="shared" si="195"/>
        <v>0</v>
      </c>
      <c r="W144" s="242"/>
      <c r="X144" s="30">
        <f t="shared" si="219"/>
        <v>0</v>
      </c>
      <c r="Y144" s="30">
        <f t="shared" si="220"/>
        <v>0</v>
      </c>
      <c r="Z144" s="249">
        <f t="shared" si="199"/>
        <v>118</v>
      </c>
      <c r="AA144" s="31">
        <v>10.039999999999999</v>
      </c>
      <c r="AB144" s="32">
        <f t="shared" si="200"/>
        <v>1184.72</v>
      </c>
      <c r="AC144" s="32">
        <f t="shared" si="201"/>
        <v>0</v>
      </c>
      <c r="AD144" s="32">
        <f t="shared" si="202"/>
        <v>0</v>
      </c>
      <c r="AE144" s="32">
        <f t="shared" si="203"/>
        <v>0</v>
      </c>
      <c r="AF144" s="32">
        <f t="shared" si="204"/>
        <v>0</v>
      </c>
      <c r="AG144" s="32">
        <f t="shared" si="205"/>
        <v>0</v>
      </c>
      <c r="AH144" s="32">
        <f t="shared" si="206"/>
        <v>0</v>
      </c>
      <c r="AI144" s="32">
        <f t="shared" si="207"/>
        <v>0</v>
      </c>
      <c r="AJ144" s="32">
        <f t="shared" si="208"/>
        <v>0</v>
      </c>
      <c r="AK144" s="32">
        <f t="shared" si="209"/>
        <v>0</v>
      </c>
      <c r="AL144" s="32">
        <f t="shared" si="210"/>
        <v>0</v>
      </c>
      <c r="AM144" s="33">
        <f t="shared" si="211"/>
        <v>0</v>
      </c>
      <c r="AN144" s="33">
        <f t="shared" si="212"/>
        <v>0</v>
      </c>
      <c r="AO144" s="33">
        <f t="shared" si="213"/>
        <v>0</v>
      </c>
      <c r="AP144" s="33">
        <f t="shared" si="214"/>
        <v>0</v>
      </c>
      <c r="AQ144" s="32">
        <f t="shared" si="215"/>
        <v>0</v>
      </c>
      <c r="AR144" s="262">
        <f t="shared" si="216"/>
        <v>0</v>
      </c>
      <c r="AS144" s="199"/>
      <c r="AT144" s="106">
        <f t="shared" si="187"/>
        <v>0</v>
      </c>
      <c r="AU144" s="83">
        <f t="shared" si="217"/>
        <v>1184.72</v>
      </c>
      <c r="AV144" s="214">
        <f t="shared" si="218"/>
        <v>0</v>
      </c>
      <c r="AW144" s="65"/>
      <c r="AX144" s="65"/>
      <c r="AY144" s="65"/>
      <c r="AZ144" s="65"/>
      <c r="BA144" s="65"/>
      <c r="BB144" s="65"/>
    </row>
    <row r="145" spans="1:54" x14ac:dyDescent="0.25">
      <c r="A145" s="24" t="s">
        <v>363</v>
      </c>
      <c r="B145" s="52" t="s">
        <v>364</v>
      </c>
      <c r="C145" s="26" t="s">
        <v>365</v>
      </c>
      <c r="D145" s="27" t="s">
        <v>80</v>
      </c>
      <c r="E145" s="28">
        <v>631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70"/>
      <c r="Q145" s="70"/>
      <c r="R145" s="70"/>
      <c r="S145" s="242"/>
      <c r="T145" s="225"/>
      <c r="U145" s="30">
        <f t="shared" si="194"/>
        <v>0</v>
      </c>
      <c r="V145" s="30">
        <f t="shared" si="195"/>
        <v>0</v>
      </c>
      <c r="W145" s="242"/>
      <c r="X145" s="30">
        <f t="shared" si="219"/>
        <v>0</v>
      </c>
      <c r="Y145" s="30">
        <f t="shared" si="220"/>
        <v>0</v>
      </c>
      <c r="Z145" s="249">
        <f t="shared" si="199"/>
        <v>631</v>
      </c>
      <c r="AA145" s="31">
        <v>9.7799999999999994</v>
      </c>
      <c r="AB145" s="32">
        <f t="shared" si="200"/>
        <v>6171.18</v>
      </c>
      <c r="AC145" s="32">
        <f t="shared" si="201"/>
        <v>0</v>
      </c>
      <c r="AD145" s="32">
        <f t="shared" si="202"/>
        <v>0</v>
      </c>
      <c r="AE145" s="32">
        <f t="shared" si="203"/>
        <v>0</v>
      </c>
      <c r="AF145" s="32">
        <f t="shared" si="204"/>
        <v>0</v>
      </c>
      <c r="AG145" s="32">
        <f t="shared" si="205"/>
        <v>0</v>
      </c>
      <c r="AH145" s="32">
        <f t="shared" si="206"/>
        <v>0</v>
      </c>
      <c r="AI145" s="32">
        <f t="shared" si="207"/>
        <v>0</v>
      </c>
      <c r="AJ145" s="32">
        <f t="shared" si="208"/>
        <v>0</v>
      </c>
      <c r="AK145" s="32">
        <f t="shared" si="209"/>
        <v>0</v>
      </c>
      <c r="AL145" s="32">
        <f t="shared" si="210"/>
        <v>0</v>
      </c>
      <c r="AM145" s="33">
        <f t="shared" si="211"/>
        <v>0</v>
      </c>
      <c r="AN145" s="33">
        <f t="shared" si="212"/>
        <v>0</v>
      </c>
      <c r="AO145" s="33">
        <f t="shared" si="213"/>
        <v>0</v>
      </c>
      <c r="AP145" s="33">
        <f t="shared" si="214"/>
        <v>0</v>
      </c>
      <c r="AQ145" s="32">
        <f t="shared" si="215"/>
        <v>0</v>
      </c>
      <c r="AR145" s="262">
        <f t="shared" si="216"/>
        <v>0</v>
      </c>
      <c r="AS145" s="199"/>
      <c r="AT145" s="106">
        <f t="shared" si="187"/>
        <v>0</v>
      </c>
      <c r="AU145" s="83">
        <f t="shared" si="217"/>
        <v>6171.18</v>
      </c>
      <c r="AV145" s="214">
        <f t="shared" si="218"/>
        <v>0</v>
      </c>
      <c r="AW145" s="65"/>
      <c r="AX145" s="65"/>
      <c r="AY145" s="65"/>
      <c r="AZ145" s="65"/>
      <c r="BA145" s="65"/>
      <c r="BB145" s="65"/>
    </row>
    <row r="146" spans="1:54" x14ac:dyDescent="0.25">
      <c r="A146" s="24" t="s">
        <v>366</v>
      </c>
      <c r="B146" s="52" t="s">
        <v>367</v>
      </c>
      <c r="C146" s="26" t="s">
        <v>368</v>
      </c>
      <c r="D146" s="27" t="s">
        <v>80</v>
      </c>
      <c r="E146" s="28">
        <v>5.2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70"/>
      <c r="Q146" s="70"/>
      <c r="R146" s="70"/>
      <c r="S146" s="242"/>
      <c r="T146" s="225"/>
      <c r="U146" s="30">
        <f t="shared" si="194"/>
        <v>0</v>
      </c>
      <c r="V146" s="30">
        <f t="shared" si="195"/>
        <v>0</v>
      </c>
      <c r="W146" s="242"/>
      <c r="X146" s="30">
        <f t="shared" si="219"/>
        <v>0</v>
      </c>
      <c r="Y146" s="30">
        <f t="shared" si="220"/>
        <v>0</v>
      </c>
      <c r="Z146" s="249">
        <f t="shared" si="199"/>
        <v>5.2</v>
      </c>
      <c r="AA146" s="31">
        <v>15.84</v>
      </c>
      <c r="AB146" s="32">
        <f t="shared" si="200"/>
        <v>82.37</v>
      </c>
      <c r="AC146" s="32">
        <f t="shared" si="201"/>
        <v>0</v>
      </c>
      <c r="AD146" s="32">
        <f t="shared" si="202"/>
        <v>0</v>
      </c>
      <c r="AE146" s="32">
        <f t="shared" si="203"/>
        <v>0</v>
      </c>
      <c r="AF146" s="32">
        <f t="shared" si="204"/>
        <v>0</v>
      </c>
      <c r="AG146" s="32">
        <f t="shared" si="205"/>
        <v>0</v>
      </c>
      <c r="AH146" s="32">
        <f t="shared" si="206"/>
        <v>0</v>
      </c>
      <c r="AI146" s="32">
        <f t="shared" si="207"/>
        <v>0</v>
      </c>
      <c r="AJ146" s="32">
        <f t="shared" si="208"/>
        <v>0</v>
      </c>
      <c r="AK146" s="32">
        <f t="shared" si="209"/>
        <v>0</v>
      </c>
      <c r="AL146" s="32">
        <f t="shared" si="210"/>
        <v>0</v>
      </c>
      <c r="AM146" s="33">
        <f t="shared" si="211"/>
        <v>0</v>
      </c>
      <c r="AN146" s="33">
        <f t="shared" si="212"/>
        <v>0</v>
      </c>
      <c r="AO146" s="33">
        <f t="shared" si="213"/>
        <v>0</v>
      </c>
      <c r="AP146" s="33">
        <f t="shared" si="214"/>
        <v>0</v>
      </c>
      <c r="AQ146" s="32">
        <f t="shared" si="215"/>
        <v>0</v>
      </c>
      <c r="AR146" s="262">
        <f t="shared" si="216"/>
        <v>0</v>
      </c>
      <c r="AS146" s="199"/>
      <c r="AT146" s="106">
        <f t="shared" si="187"/>
        <v>0</v>
      </c>
      <c r="AU146" s="83">
        <f t="shared" si="217"/>
        <v>82.37</v>
      </c>
      <c r="AV146" s="214">
        <f t="shared" si="218"/>
        <v>0</v>
      </c>
      <c r="AW146" s="65"/>
      <c r="AX146" s="65"/>
      <c r="AY146" s="65"/>
      <c r="AZ146" s="65"/>
      <c r="BA146" s="65"/>
      <c r="BB146" s="65"/>
    </row>
    <row r="147" spans="1:54" x14ac:dyDescent="0.25">
      <c r="A147" s="24" t="s">
        <v>369</v>
      </c>
      <c r="B147" s="52" t="s">
        <v>370</v>
      </c>
      <c r="C147" s="26" t="s">
        <v>371</v>
      </c>
      <c r="D147" s="27" t="s">
        <v>80</v>
      </c>
      <c r="E147" s="28">
        <v>43.6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70"/>
      <c r="Q147" s="70"/>
      <c r="R147" s="70"/>
      <c r="S147" s="242"/>
      <c r="T147" s="225"/>
      <c r="U147" s="30">
        <f t="shared" si="194"/>
        <v>0</v>
      </c>
      <c r="V147" s="30">
        <f t="shared" si="195"/>
        <v>0</v>
      </c>
      <c r="W147" s="242"/>
      <c r="X147" s="30">
        <f t="shared" si="219"/>
        <v>0</v>
      </c>
      <c r="Y147" s="30">
        <f t="shared" si="220"/>
        <v>0</v>
      </c>
      <c r="Z147" s="249">
        <f t="shared" si="199"/>
        <v>43.6</v>
      </c>
      <c r="AA147" s="31">
        <v>22.06</v>
      </c>
      <c r="AB147" s="32">
        <f t="shared" si="200"/>
        <v>961.82</v>
      </c>
      <c r="AC147" s="32">
        <f t="shared" si="201"/>
        <v>0</v>
      </c>
      <c r="AD147" s="32">
        <f t="shared" si="202"/>
        <v>0</v>
      </c>
      <c r="AE147" s="32">
        <f t="shared" si="203"/>
        <v>0</v>
      </c>
      <c r="AF147" s="32">
        <f t="shared" si="204"/>
        <v>0</v>
      </c>
      <c r="AG147" s="32">
        <f t="shared" si="205"/>
        <v>0</v>
      </c>
      <c r="AH147" s="32">
        <f t="shared" si="206"/>
        <v>0</v>
      </c>
      <c r="AI147" s="32">
        <f t="shared" si="207"/>
        <v>0</v>
      </c>
      <c r="AJ147" s="32">
        <f t="shared" si="208"/>
        <v>0</v>
      </c>
      <c r="AK147" s="32">
        <f t="shared" si="209"/>
        <v>0</v>
      </c>
      <c r="AL147" s="32">
        <f t="shared" si="210"/>
        <v>0</v>
      </c>
      <c r="AM147" s="33">
        <f t="shared" si="211"/>
        <v>0</v>
      </c>
      <c r="AN147" s="33">
        <f t="shared" si="212"/>
        <v>0</v>
      </c>
      <c r="AO147" s="33">
        <f t="shared" si="213"/>
        <v>0</v>
      </c>
      <c r="AP147" s="33">
        <f t="shared" si="214"/>
        <v>0</v>
      </c>
      <c r="AQ147" s="32">
        <f t="shared" si="215"/>
        <v>0</v>
      </c>
      <c r="AR147" s="262">
        <f t="shared" si="216"/>
        <v>0</v>
      </c>
      <c r="AS147" s="199"/>
      <c r="AT147" s="106">
        <f t="shared" si="187"/>
        <v>0</v>
      </c>
      <c r="AU147" s="83">
        <f t="shared" si="217"/>
        <v>961.82</v>
      </c>
      <c r="AV147" s="214">
        <f t="shared" si="218"/>
        <v>0</v>
      </c>
      <c r="AW147" s="65"/>
      <c r="AX147" s="65"/>
      <c r="AY147" s="65"/>
      <c r="AZ147" s="65"/>
      <c r="BA147" s="65"/>
      <c r="BB147" s="65"/>
    </row>
    <row r="148" spans="1:54" x14ac:dyDescent="0.25">
      <c r="A148" s="24" t="s">
        <v>372</v>
      </c>
      <c r="B148" s="52" t="s">
        <v>373</v>
      </c>
      <c r="C148" s="26" t="s">
        <v>374</v>
      </c>
      <c r="D148" s="27" t="s">
        <v>80</v>
      </c>
      <c r="E148" s="28">
        <v>32.15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70"/>
      <c r="Q148" s="70"/>
      <c r="R148" s="70"/>
      <c r="S148" s="242"/>
      <c r="T148" s="225"/>
      <c r="U148" s="30">
        <f t="shared" si="194"/>
        <v>0</v>
      </c>
      <c r="V148" s="30">
        <f t="shared" si="195"/>
        <v>0</v>
      </c>
      <c r="W148" s="242"/>
      <c r="X148" s="30">
        <f t="shared" si="219"/>
        <v>0</v>
      </c>
      <c r="Y148" s="30">
        <f t="shared" si="220"/>
        <v>0</v>
      </c>
      <c r="Z148" s="249">
        <f t="shared" si="199"/>
        <v>32.15</v>
      </c>
      <c r="AA148" s="31">
        <v>42.54</v>
      </c>
      <c r="AB148" s="32">
        <f t="shared" si="200"/>
        <v>1367.66</v>
      </c>
      <c r="AC148" s="32">
        <f t="shared" si="201"/>
        <v>0</v>
      </c>
      <c r="AD148" s="32">
        <f t="shared" si="202"/>
        <v>0</v>
      </c>
      <c r="AE148" s="32">
        <f t="shared" si="203"/>
        <v>0</v>
      </c>
      <c r="AF148" s="32">
        <f t="shared" si="204"/>
        <v>0</v>
      </c>
      <c r="AG148" s="32">
        <f t="shared" si="205"/>
        <v>0</v>
      </c>
      <c r="AH148" s="32">
        <f t="shared" si="206"/>
        <v>0</v>
      </c>
      <c r="AI148" s="32">
        <f t="shared" si="207"/>
        <v>0</v>
      </c>
      <c r="AJ148" s="32">
        <f t="shared" si="208"/>
        <v>0</v>
      </c>
      <c r="AK148" s="32">
        <f t="shared" si="209"/>
        <v>0</v>
      </c>
      <c r="AL148" s="32">
        <f t="shared" si="210"/>
        <v>0</v>
      </c>
      <c r="AM148" s="33">
        <f t="shared" si="211"/>
        <v>0</v>
      </c>
      <c r="AN148" s="33">
        <f t="shared" si="212"/>
        <v>0</v>
      </c>
      <c r="AO148" s="33">
        <f t="shared" si="213"/>
        <v>0</v>
      </c>
      <c r="AP148" s="33">
        <f t="shared" si="214"/>
        <v>0</v>
      </c>
      <c r="AQ148" s="32">
        <f t="shared" si="215"/>
        <v>0</v>
      </c>
      <c r="AR148" s="262">
        <f t="shared" si="216"/>
        <v>0</v>
      </c>
      <c r="AS148" s="199"/>
      <c r="AT148" s="106">
        <f t="shared" si="187"/>
        <v>0</v>
      </c>
      <c r="AU148" s="83">
        <f t="shared" si="217"/>
        <v>1367.66</v>
      </c>
      <c r="AV148" s="214">
        <f t="shared" si="218"/>
        <v>0</v>
      </c>
      <c r="AW148" s="65"/>
      <c r="AX148" s="65"/>
      <c r="AY148" s="65"/>
      <c r="AZ148" s="65"/>
      <c r="BA148" s="65"/>
      <c r="BB148" s="65"/>
    </row>
    <row r="149" spans="1:54" x14ac:dyDescent="0.25">
      <c r="A149" s="24" t="s">
        <v>375</v>
      </c>
      <c r="B149" s="52" t="s">
        <v>376</v>
      </c>
      <c r="C149" s="26" t="s">
        <v>377</v>
      </c>
      <c r="D149" s="27" t="s">
        <v>80</v>
      </c>
      <c r="E149" s="28">
        <v>97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70"/>
      <c r="Q149" s="70"/>
      <c r="R149" s="70"/>
      <c r="S149" s="242"/>
      <c r="T149" s="225"/>
      <c r="U149" s="30">
        <f t="shared" si="194"/>
        <v>0</v>
      </c>
      <c r="V149" s="30">
        <f t="shared" si="195"/>
        <v>0</v>
      </c>
      <c r="W149" s="242"/>
      <c r="X149" s="30">
        <f t="shared" si="219"/>
        <v>0</v>
      </c>
      <c r="Y149" s="30">
        <f t="shared" si="220"/>
        <v>0</v>
      </c>
      <c r="Z149" s="249">
        <f t="shared" si="199"/>
        <v>97</v>
      </c>
      <c r="AA149" s="31">
        <v>59.27</v>
      </c>
      <c r="AB149" s="32">
        <f t="shared" si="200"/>
        <v>5749.19</v>
      </c>
      <c r="AC149" s="32">
        <f t="shared" si="201"/>
        <v>0</v>
      </c>
      <c r="AD149" s="32">
        <f t="shared" si="202"/>
        <v>0</v>
      </c>
      <c r="AE149" s="32">
        <f t="shared" si="203"/>
        <v>0</v>
      </c>
      <c r="AF149" s="32">
        <f t="shared" si="204"/>
        <v>0</v>
      </c>
      <c r="AG149" s="32">
        <f t="shared" si="205"/>
        <v>0</v>
      </c>
      <c r="AH149" s="32">
        <f t="shared" si="206"/>
        <v>0</v>
      </c>
      <c r="AI149" s="32">
        <f t="shared" si="207"/>
        <v>0</v>
      </c>
      <c r="AJ149" s="32">
        <f t="shared" si="208"/>
        <v>0</v>
      </c>
      <c r="AK149" s="32">
        <f t="shared" si="209"/>
        <v>0</v>
      </c>
      <c r="AL149" s="32">
        <f t="shared" si="210"/>
        <v>0</v>
      </c>
      <c r="AM149" s="33">
        <f t="shared" si="211"/>
        <v>0</v>
      </c>
      <c r="AN149" s="33">
        <f t="shared" si="212"/>
        <v>0</v>
      </c>
      <c r="AO149" s="33">
        <f t="shared" si="213"/>
        <v>0</v>
      </c>
      <c r="AP149" s="33">
        <f t="shared" si="214"/>
        <v>0</v>
      </c>
      <c r="AQ149" s="32">
        <f t="shared" si="215"/>
        <v>0</v>
      </c>
      <c r="AR149" s="262">
        <f t="shared" si="216"/>
        <v>0</v>
      </c>
      <c r="AS149" s="199"/>
      <c r="AT149" s="106">
        <f t="shared" si="187"/>
        <v>0</v>
      </c>
      <c r="AU149" s="83">
        <f t="shared" si="217"/>
        <v>5749.19</v>
      </c>
      <c r="AV149" s="214">
        <f t="shared" si="218"/>
        <v>0</v>
      </c>
      <c r="AW149" s="65"/>
      <c r="AX149" s="65"/>
      <c r="AY149" s="65"/>
      <c r="AZ149" s="65"/>
      <c r="BA149" s="65"/>
      <c r="BB149" s="65"/>
    </row>
    <row r="150" spans="1:54" x14ac:dyDescent="0.25">
      <c r="A150" s="24" t="s">
        <v>378</v>
      </c>
      <c r="B150" s="52" t="s">
        <v>379</v>
      </c>
      <c r="C150" s="26" t="s">
        <v>380</v>
      </c>
      <c r="D150" s="27" t="s">
        <v>80</v>
      </c>
      <c r="E150" s="28">
        <v>4399.57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70"/>
      <c r="Q150" s="70"/>
      <c r="R150" s="70"/>
      <c r="S150" s="242">
        <v>2199.79</v>
      </c>
      <c r="T150" s="225">
        <f>E150/2</f>
        <v>2199.7849999999999</v>
      </c>
      <c r="U150" s="30">
        <f t="shared" si="194"/>
        <v>0</v>
      </c>
      <c r="V150" s="30">
        <f t="shared" si="195"/>
        <v>2199.7849999999999</v>
      </c>
      <c r="W150" s="242">
        <v>2199.79</v>
      </c>
      <c r="X150" s="30">
        <f t="shared" si="219"/>
        <v>2199.79</v>
      </c>
      <c r="Y150" s="30">
        <f t="shared" si="220"/>
        <v>4399.5749999999998</v>
      </c>
      <c r="Z150" s="249">
        <f t="shared" si="199"/>
        <v>2199.7849999999999</v>
      </c>
      <c r="AA150" s="31">
        <v>4.51</v>
      </c>
      <c r="AB150" s="32">
        <f t="shared" si="200"/>
        <v>19842.060000000001</v>
      </c>
      <c r="AC150" s="32">
        <f t="shared" si="201"/>
        <v>0</v>
      </c>
      <c r="AD150" s="32">
        <f t="shared" si="202"/>
        <v>0</v>
      </c>
      <c r="AE150" s="32">
        <f t="shared" si="203"/>
        <v>0</v>
      </c>
      <c r="AF150" s="32">
        <f t="shared" si="204"/>
        <v>0</v>
      </c>
      <c r="AG150" s="32">
        <f t="shared" si="205"/>
        <v>0</v>
      </c>
      <c r="AH150" s="32">
        <f t="shared" si="206"/>
        <v>0</v>
      </c>
      <c r="AI150" s="32">
        <f t="shared" si="207"/>
        <v>0</v>
      </c>
      <c r="AJ150" s="32">
        <f t="shared" si="208"/>
        <v>0</v>
      </c>
      <c r="AK150" s="32">
        <f t="shared" si="209"/>
        <v>0</v>
      </c>
      <c r="AL150" s="32">
        <f t="shared" si="210"/>
        <v>0</v>
      </c>
      <c r="AM150" s="33">
        <f t="shared" si="211"/>
        <v>0</v>
      </c>
      <c r="AN150" s="33">
        <f t="shared" si="212"/>
        <v>0</v>
      </c>
      <c r="AO150" s="33">
        <f t="shared" si="213"/>
        <v>0</v>
      </c>
      <c r="AP150" s="33">
        <f t="shared" si="214"/>
        <v>9921.0303499999991</v>
      </c>
      <c r="AQ150" s="32">
        <f t="shared" si="215"/>
        <v>0</v>
      </c>
      <c r="AR150" s="262">
        <f t="shared" si="216"/>
        <v>9921.0528999999988</v>
      </c>
      <c r="AS150" s="199"/>
      <c r="AT150" s="106">
        <f t="shared" si="187"/>
        <v>9921.0303499999991</v>
      </c>
      <c r="AU150" s="83">
        <f t="shared" si="217"/>
        <v>9921.0296500000022</v>
      </c>
      <c r="AV150" s="214">
        <f t="shared" si="218"/>
        <v>50</v>
      </c>
      <c r="AW150" s="65"/>
      <c r="AX150" s="65"/>
      <c r="AY150" s="65"/>
      <c r="AZ150" s="65"/>
      <c r="BA150" s="65"/>
      <c r="BB150" s="65"/>
    </row>
    <row r="151" spans="1:54" x14ac:dyDescent="0.25">
      <c r="A151" s="24" t="s">
        <v>381</v>
      </c>
      <c r="B151" s="52" t="s">
        <v>382</v>
      </c>
      <c r="C151" s="26" t="s">
        <v>383</v>
      </c>
      <c r="D151" s="27" t="s">
        <v>80</v>
      </c>
      <c r="E151" s="28">
        <v>207.8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70"/>
      <c r="Q151" s="70"/>
      <c r="R151" s="70"/>
      <c r="S151" s="242">
        <v>207.8</v>
      </c>
      <c r="T151" s="225"/>
      <c r="U151" s="30">
        <f t="shared" si="194"/>
        <v>0</v>
      </c>
      <c r="V151" s="30">
        <f t="shared" si="195"/>
        <v>0</v>
      </c>
      <c r="W151" s="242">
        <v>207.8</v>
      </c>
      <c r="X151" s="30">
        <f t="shared" si="219"/>
        <v>207.8</v>
      </c>
      <c r="Y151" s="30">
        <f t="shared" si="220"/>
        <v>207.8</v>
      </c>
      <c r="Z151" s="249">
        <f t="shared" si="199"/>
        <v>207.8</v>
      </c>
      <c r="AA151" s="31">
        <v>6.61</v>
      </c>
      <c r="AB151" s="32">
        <f t="shared" si="200"/>
        <v>1373.56</v>
      </c>
      <c r="AC151" s="32">
        <f t="shared" si="201"/>
        <v>0</v>
      </c>
      <c r="AD151" s="32">
        <f t="shared" si="202"/>
        <v>0</v>
      </c>
      <c r="AE151" s="32">
        <f t="shared" si="203"/>
        <v>0</v>
      </c>
      <c r="AF151" s="32">
        <f t="shared" si="204"/>
        <v>0</v>
      </c>
      <c r="AG151" s="32">
        <f t="shared" si="205"/>
        <v>0</v>
      </c>
      <c r="AH151" s="32">
        <f t="shared" si="206"/>
        <v>0</v>
      </c>
      <c r="AI151" s="32">
        <f t="shared" si="207"/>
        <v>0</v>
      </c>
      <c r="AJ151" s="32">
        <f t="shared" si="208"/>
        <v>0</v>
      </c>
      <c r="AK151" s="32">
        <f t="shared" si="209"/>
        <v>0</v>
      </c>
      <c r="AL151" s="32">
        <f t="shared" si="210"/>
        <v>0</v>
      </c>
      <c r="AM151" s="33">
        <f t="shared" si="211"/>
        <v>0</v>
      </c>
      <c r="AN151" s="33">
        <f t="shared" si="212"/>
        <v>0</v>
      </c>
      <c r="AO151" s="33">
        <f t="shared" si="213"/>
        <v>0</v>
      </c>
      <c r="AP151" s="33">
        <f t="shared" si="214"/>
        <v>0</v>
      </c>
      <c r="AQ151" s="32">
        <f t="shared" si="215"/>
        <v>0</v>
      </c>
      <c r="AR151" s="262">
        <f t="shared" si="216"/>
        <v>1373.5580000000002</v>
      </c>
      <c r="AS151" s="199"/>
      <c r="AT151" s="106">
        <f t="shared" si="187"/>
        <v>0</v>
      </c>
      <c r="AU151" s="83">
        <f t="shared" si="217"/>
        <v>1373.56</v>
      </c>
      <c r="AV151" s="214">
        <f t="shared" si="218"/>
        <v>0</v>
      </c>
      <c r="AW151" s="65"/>
      <c r="AX151" s="65"/>
      <c r="AY151" s="65"/>
      <c r="AZ151" s="65"/>
      <c r="BA151" s="65"/>
      <c r="BB151" s="65"/>
    </row>
    <row r="152" spans="1:54" x14ac:dyDescent="0.25">
      <c r="A152" s="24" t="s">
        <v>384</v>
      </c>
      <c r="B152" s="52" t="s">
        <v>385</v>
      </c>
      <c r="C152" s="26" t="s">
        <v>386</v>
      </c>
      <c r="D152" s="27" t="s">
        <v>80</v>
      </c>
      <c r="E152" s="28">
        <v>850.9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70"/>
      <c r="Q152" s="70"/>
      <c r="R152" s="70"/>
      <c r="S152" s="242">
        <v>425.45</v>
      </c>
      <c r="T152" s="225">
        <f t="shared" ref="T152" si="221">E152/2</f>
        <v>425.45</v>
      </c>
      <c r="U152" s="30">
        <f t="shared" si="194"/>
        <v>0</v>
      </c>
      <c r="V152" s="30">
        <f t="shared" si="195"/>
        <v>425.45</v>
      </c>
      <c r="W152" s="242">
        <v>425.45</v>
      </c>
      <c r="X152" s="30">
        <f t="shared" si="219"/>
        <v>425.45</v>
      </c>
      <c r="Y152" s="30">
        <f t="shared" si="220"/>
        <v>850.9</v>
      </c>
      <c r="Z152" s="249">
        <f t="shared" si="199"/>
        <v>425.45</v>
      </c>
      <c r="AA152" s="31">
        <v>6.81</v>
      </c>
      <c r="AB152" s="32">
        <f t="shared" si="200"/>
        <v>5794.63</v>
      </c>
      <c r="AC152" s="32">
        <f t="shared" si="201"/>
        <v>0</v>
      </c>
      <c r="AD152" s="32">
        <f t="shared" si="202"/>
        <v>0</v>
      </c>
      <c r="AE152" s="32">
        <f t="shared" si="203"/>
        <v>0</v>
      </c>
      <c r="AF152" s="32">
        <f t="shared" si="204"/>
        <v>0</v>
      </c>
      <c r="AG152" s="32">
        <f t="shared" si="205"/>
        <v>0</v>
      </c>
      <c r="AH152" s="32">
        <f t="shared" si="206"/>
        <v>0</v>
      </c>
      <c r="AI152" s="32">
        <f t="shared" si="207"/>
        <v>0</v>
      </c>
      <c r="AJ152" s="32">
        <f t="shared" si="208"/>
        <v>0</v>
      </c>
      <c r="AK152" s="32">
        <f t="shared" si="209"/>
        <v>0</v>
      </c>
      <c r="AL152" s="32">
        <f t="shared" si="210"/>
        <v>0</v>
      </c>
      <c r="AM152" s="33">
        <f t="shared" si="211"/>
        <v>0</v>
      </c>
      <c r="AN152" s="33">
        <f t="shared" si="212"/>
        <v>0</v>
      </c>
      <c r="AO152" s="33">
        <f t="shared" si="213"/>
        <v>0</v>
      </c>
      <c r="AP152" s="33">
        <f t="shared" si="214"/>
        <v>2897.3145</v>
      </c>
      <c r="AQ152" s="32">
        <f t="shared" si="215"/>
        <v>0</v>
      </c>
      <c r="AR152" s="262">
        <f t="shared" si="216"/>
        <v>2897.3145</v>
      </c>
      <c r="AS152" s="199"/>
      <c r="AT152" s="106">
        <f t="shared" si="187"/>
        <v>2897.3145</v>
      </c>
      <c r="AU152" s="83">
        <f t="shared" si="217"/>
        <v>2897.3155000000002</v>
      </c>
      <c r="AV152" s="214">
        <f t="shared" si="218"/>
        <v>50</v>
      </c>
      <c r="AW152" s="65"/>
      <c r="AX152" s="65"/>
      <c r="AY152" s="65"/>
      <c r="AZ152" s="65"/>
      <c r="BA152" s="65"/>
      <c r="BB152" s="65"/>
    </row>
    <row r="153" spans="1:54" x14ac:dyDescent="0.25">
      <c r="A153" s="24" t="s">
        <v>387</v>
      </c>
      <c r="B153" s="52" t="s">
        <v>388</v>
      </c>
      <c r="C153" s="26" t="s">
        <v>389</v>
      </c>
      <c r="D153" s="27" t="s">
        <v>93</v>
      </c>
      <c r="E153" s="28">
        <v>82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70"/>
      <c r="Q153" s="70"/>
      <c r="R153" s="70"/>
      <c r="S153" s="242"/>
      <c r="T153" s="225"/>
      <c r="U153" s="30">
        <f t="shared" si="194"/>
        <v>0</v>
      </c>
      <c r="V153" s="30">
        <f t="shared" si="195"/>
        <v>0</v>
      </c>
      <c r="W153" s="242"/>
      <c r="X153" s="30">
        <f t="shared" si="219"/>
        <v>0</v>
      </c>
      <c r="Y153" s="30">
        <f t="shared" si="220"/>
        <v>0</v>
      </c>
      <c r="Z153" s="249">
        <f t="shared" si="199"/>
        <v>82</v>
      </c>
      <c r="AA153" s="31">
        <v>28.1</v>
      </c>
      <c r="AB153" s="32">
        <f t="shared" si="200"/>
        <v>2304.1999999999998</v>
      </c>
      <c r="AC153" s="32">
        <f t="shared" si="201"/>
        <v>0</v>
      </c>
      <c r="AD153" s="32">
        <f t="shared" si="202"/>
        <v>0</v>
      </c>
      <c r="AE153" s="32">
        <f t="shared" si="203"/>
        <v>0</v>
      </c>
      <c r="AF153" s="32">
        <f t="shared" si="204"/>
        <v>0</v>
      </c>
      <c r="AG153" s="32">
        <f t="shared" si="205"/>
        <v>0</v>
      </c>
      <c r="AH153" s="32">
        <f t="shared" si="206"/>
        <v>0</v>
      </c>
      <c r="AI153" s="32">
        <f t="shared" si="207"/>
        <v>0</v>
      </c>
      <c r="AJ153" s="32">
        <f t="shared" si="208"/>
        <v>0</v>
      </c>
      <c r="AK153" s="32">
        <f t="shared" si="209"/>
        <v>0</v>
      </c>
      <c r="AL153" s="32">
        <f t="shared" si="210"/>
        <v>0</v>
      </c>
      <c r="AM153" s="33">
        <f t="shared" si="211"/>
        <v>0</v>
      </c>
      <c r="AN153" s="33">
        <f t="shared" si="212"/>
        <v>0</v>
      </c>
      <c r="AO153" s="33">
        <f t="shared" si="213"/>
        <v>0</v>
      </c>
      <c r="AP153" s="33">
        <f t="shared" si="214"/>
        <v>0</v>
      </c>
      <c r="AQ153" s="32">
        <f t="shared" si="215"/>
        <v>0</v>
      </c>
      <c r="AR153" s="262">
        <f t="shared" si="216"/>
        <v>0</v>
      </c>
      <c r="AS153" s="199"/>
      <c r="AT153" s="106">
        <f t="shared" si="187"/>
        <v>0</v>
      </c>
      <c r="AU153" s="83">
        <f t="shared" si="217"/>
        <v>2304.1999999999998</v>
      </c>
      <c r="AV153" s="214">
        <f t="shared" si="218"/>
        <v>0</v>
      </c>
      <c r="AW153" s="65"/>
      <c r="AX153" s="65"/>
      <c r="AY153" s="65"/>
      <c r="AZ153" s="65"/>
      <c r="BA153" s="65"/>
      <c r="BB153" s="65"/>
    </row>
    <row r="154" spans="1:54" x14ac:dyDescent="0.25">
      <c r="A154" s="24" t="s">
        <v>390</v>
      </c>
      <c r="B154" s="52" t="s">
        <v>391</v>
      </c>
      <c r="C154" s="26" t="s">
        <v>392</v>
      </c>
      <c r="D154" s="27" t="s">
        <v>93</v>
      </c>
      <c r="E154" s="28">
        <v>13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70"/>
      <c r="Q154" s="70"/>
      <c r="R154" s="70"/>
      <c r="S154" s="242"/>
      <c r="T154" s="225"/>
      <c r="U154" s="30">
        <f t="shared" si="194"/>
        <v>0</v>
      </c>
      <c r="V154" s="30">
        <f t="shared" si="195"/>
        <v>0</v>
      </c>
      <c r="W154" s="242"/>
      <c r="X154" s="30">
        <f t="shared" si="219"/>
        <v>0</v>
      </c>
      <c r="Y154" s="30">
        <f t="shared" si="220"/>
        <v>0</v>
      </c>
      <c r="Z154" s="249">
        <f t="shared" si="199"/>
        <v>13</v>
      </c>
      <c r="AA154" s="31">
        <v>32.36</v>
      </c>
      <c r="AB154" s="32">
        <f t="shared" si="200"/>
        <v>420.68</v>
      </c>
      <c r="AC154" s="32">
        <f t="shared" si="201"/>
        <v>0</v>
      </c>
      <c r="AD154" s="32">
        <f t="shared" si="202"/>
        <v>0</v>
      </c>
      <c r="AE154" s="32">
        <f t="shared" si="203"/>
        <v>0</v>
      </c>
      <c r="AF154" s="32">
        <f t="shared" si="204"/>
        <v>0</v>
      </c>
      <c r="AG154" s="32">
        <f t="shared" si="205"/>
        <v>0</v>
      </c>
      <c r="AH154" s="32">
        <f t="shared" si="206"/>
        <v>0</v>
      </c>
      <c r="AI154" s="32">
        <f t="shared" si="207"/>
        <v>0</v>
      </c>
      <c r="AJ154" s="32">
        <f t="shared" si="208"/>
        <v>0</v>
      </c>
      <c r="AK154" s="32">
        <f t="shared" si="209"/>
        <v>0</v>
      </c>
      <c r="AL154" s="32">
        <f t="shared" si="210"/>
        <v>0</v>
      </c>
      <c r="AM154" s="33">
        <f t="shared" si="211"/>
        <v>0</v>
      </c>
      <c r="AN154" s="33">
        <f t="shared" si="212"/>
        <v>0</v>
      </c>
      <c r="AO154" s="33">
        <f t="shared" si="213"/>
        <v>0</v>
      </c>
      <c r="AP154" s="33">
        <f t="shared" si="214"/>
        <v>0</v>
      </c>
      <c r="AQ154" s="32">
        <f t="shared" si="215"/>
        <v>0</v>
      </c>
      <c r="AR154" s="262">
        <f t="shared" si="216"/>
        <v>0</v>
      </c>
      <c r="AS154" s="199"/>
      <c r="AT154" s="106">
        <f t="shared" si="187"/>
        <v>0</v>
      </c>
      <c r="AU154" s="83">
        <f t="shared" si="217"/>
        <v>420.68</v>
      </c>
      <c r="AV154" s="214">
        <f t="shared" si="218"/>
        <v>0</v>
      </c>
      <c r="AW154" s="65"/>
      <c r="AX154" s="65"/>
      <c r="AY154" s="65"/>
      <c r="AZ154" s="65"/>
      <c r="BA154" s="65"/>
      <c r="BB154" s="65"/>
    </row>
    <row r="155" spans="1:54" x14ac:dyDescent="0.25">
      <c r="A155" s="24" t="s">
        <v>393</v>
      </c>
      <c r="B155" s="52" t="s">
        <v>394</v>
      </c>
      <c r="C155" s="26" t="s">
        <v>395</v>
      </c>
      <c r="D155" s="27" t="s">
        <v>93</v>
      </c>
      <c r="E155" s="28">
        <v>15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70"/>
      <c r="Q155" s="70"/>
      <c r="R155" s="70"/>
      <c r="S155" s="242"/>
      <c r="T155" s="225"/>
      <c r="U155" s="30">
        <f t="shared" si="194"/>
        <v>0</v>
      </c>
      <c r="V155" s="30">
        <f t="shared" si="195"/>
        <v>0</v>
      </c>
      <c r="W155" s="242"/>
      <c r="X155" s="30">
        <f t="shared" si="219"/>
        <v>0</v>
      </c>
      <c r="Y155" s="30">
        <f t="shared" si="220"/>
        <v>0</v>
      </c>
      <c r="Z155" s="249">
        <f t="shared" si="199"/>
        <v>15</v>
      </c>
      <c r="AA155" s="31">
        <v>24.79</v>
      </c>
      <c r="AB155" s="32">
        <f t="shared" si="200"/>
        <v>371.85</v>
      </c>
      <c r="AC155" s="32">
        <f t="shared" si="201"/>
        <v>0</v>
      </c>
      <c r="AD155" s="32">
        <f t="shared" si="202"/>
        <v>0</v>
      </c>
      <c r="AE155" s="32">
        <f t="shared" si="203"/>
        <v>0</v>
      </c>
      <c r="AF155" s="32">
        <f t="shared" si="204"/>
        <v>0</v>
      </c>
      <c r="AG155" s="32">
        <f t="shared" si="205"/>
        <v>0</v>
      </c>
      <c r="AH155" s="32">
        <f t="shared" si="206"/>
        <v>0</v>
      </c>
      <c r="AI155" s="32">
        <f t="shared" si="207"/>
        <v>0</v>
      </c>
      <c r="AJ155" s="32">
        <f t="shared" si="208"/>
        <v>0</v>
      </c>
      <c r="AK155" s="32">
        <f t="shared" si="209"/>
        <v>0</v>
      </c>
      <c r="AL155" s="32">
        <f t="shared" si="210"/>
        <v>0</v>
      </c>
      <c r="AM155" s="33">
        <f t="shared" si="211"/>
        <v>0</v>
      </c>
      <c r="AN155" s="33">
        <f t="shared" si="212"/>
        <v>0</v>
      </c>
      <c r="AO155" s="33">
        <f t="shared" si="213"/>
        <v>0</v>
      </c>
      <c r="AP155" s="33">
        <f t="shared" si="214"/>
        <v>0</v>
      </c>
      <c r="AQ155" s="32">
        <f t="shared" si="215"/>
        <v>0</v>
      </c>
      <c r="AR155" s="262">
        <f t="shared" si="216"/>
        <v>0</v>
      </c>
      <c r="AS155" s="199"/>
      <c r="AT155" s="106">
        <f t="shared" si="187"/>
        <v>0</v>
      </c>
      <c r="AU155" s="83">
        <f t="shared" si="217"/>
        <v>371.85</v>
      </c>
      <c r="AV155" s="214">
        <f t="shared" si="218"/>
        <v>0</v>
      </c>
      <c r="AW155" s="65"/>
      <c r="AX155" s="65"/>
      <c r="AY155" s="65"/>
      <c r="AZ155" s="65"/>
      <c r="BA155" s="65"/>
      <c r="BB155" s="65"/>
    </row>
    <row r="156" spans="1:54" x14ac:dyDescent="0.25">
      <c r="A156" s="24" t="s">
        <v>396</v>
      </c>
      <c r="B156" s="52" t="s">
        <v>397</v>
      </c>
      <c r="C156" s="26" t="s">
        <v>398</v>
      </c>
      <c r="D156" s="27" t="s">
        <v>93</v>
      </c>
      <c r="E156" s="28">
        <v>7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70"/>
      <c r="Q156" s="70"/>
      <c r="R156" s="70"/>
      <c r="S156" s="242"/>
      <c r="T156" s="225"/>
      <c r="U156" s="30">
        <f t="shared" si="194"/>
        <v>0</v>
      </c>
      <c r="V156" s="30">
        <f t="shared" si="195"/>
        <v>0</v>
      </c>
      <c r="W156" s="242"/>
      <c r="X156" s="30">
        <f t="shared" si="219"/>
        <v>0</v>
      </c>
      <c r="Y156" s="30">
        <f t="shared" si="220"/>
        <v>0</v>
      </c>
      <c r="Z156" s="249">
        <f t="shared" si="199"/>
        <v>7</v>
      </c>
      <c r="AA156" s="31">
        <v>28.48</v>
      </c>
      <c r="AB156" s="32">
        <f t="shared" si="200"/>
        <v>199.36</v>
      </c>
      <c r="AC156" s="32">
        <f t="shared" si="201"/>
        <v>0</v>
      </c>
      <c r="AD156" s="32">
        <f t="shared" si="202"/>
        <v>0</v>
      </c>
      <c r="AE156" s="32">
        <f t="shared" si="203"/>
        <v>0</v>
      </c>
      <c r="AF156" s="32">
        <f t="shared" si="204"/>
        <v>0</v>
      </c>
      <c r="AG156" s="32">
        <f t="shared" si="205"/>
        <v>0</v>
      </c>
      <c r="AH156" s="32">
        <f t="shared" si="206"/>
        <v>0</v>
      </c>
      <c r="AI156" s="32">
        <f t="shared" si="207"/>
        <v>0</v>
      </c>
      <c r="AJ156" s="32">
        <f t="shared" si="208"/>
        <v>0</v>
      </c>
      <c r="AK156" s="32">
        <f t="shared" si="209"/>
        <v>0</v>
      </c>
      <c r="AL156" s="32">
        <f t="shared" si="210"/>
        <v>0</v>
      </c>
      <c r="AM156" s="33">
        <f t="shared" si="211"/>
        <v>0</v>
      </c>
      <c r="AN156" s="33">
        <f t="shared" si="212"/>
        <v>0</v>
      </c>
      <c r="AO156" s="33">
        <f t="shared" si="213"/>
        <v>0</v>
      </c>
      <c r="AP156" s="33">
        <f t="shared" si="214"/>
        <v>0</v>
      </c>
      <c r="AQ156" s="32">
        <f t="shared" si="215"/>
        <v>0</v>
      </c>
      <c r="AR156" s="262">
        <f t="shared" si="216"/>
        <v>0</v>
      </c>
      <c r="AS156" s="199"/>
      <c r="AT156" s="106">
        <f t="shared" si="187"/>
        <v>0</v>
      </c>
      <c r="AU156" s="83">
        <f t="shared" si="217"/>
        <v>199.36</v>
      </c>
      <c r="AV156" s="214">
        <f t="shared" si="218"/>
        <v>0</v>
      </c>
      <c r="AW156" s="65"/>
      <c r="AX156" s="65"/>
      <c r="AY156" s="65"/>
      <c r="AZ156" s="65"/>
      <c r="BA156" s="65"/>
      <c r="BB156" s="65"/>
    </row>
    <row r="157" spans="1:54" ht="28.5" x14ac:dyDescent="0.25">
      <c r="A157" s="24" t="s">
        <v>399</v>
      </c>
      <c r="B157" s="52" t="s">
        <v>400</v>
      </c>
      <c r="C157" s="26" t="s">
        <v>401</v>
      </c>
      <c r="D157" s="27" t="s">
        <v>93</v>
      </c>
      <c r="E157" s="28">
        <v>5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70"/>
      <c r="Q157" s="70"/>
      <c r="R157" s="70"/>
      <c r="S157" s="242"/>
      <c r="T157" s="225"/>
      <c r="U157" s="30">
        <f t="shared" si="194"/>
        <v>0</v>
      </c>
      <c r="V157" s="30">
        <f t="shared" si="195"/>
        <v>0</v>
      </c>
      <c r="W157" s="242"/>
      <c r="X157" s="30">
        <f t="shared" si="219"/>
        <v>0</v>
      </c>
      <c r="Y157" s="30">
        <f t="shared" si="220"/>
        <v>0</v>
      </c>
      <c r="Z157" s="249">
        <f t="shared" si="199"/>
        <v>5</v>
      </c>
      <c r="AA157" s="31">
        <v>43.55</v>
      </c>
      <c r="AB157" s="32">
        <f t="shared" si="200"/>
        <v>217.75</v>
      </c>
      <c r="AC157" s="32">
        <f t="shared" si="201"/>
        <v>0</v>
      </c>
      <c r="AD157" s="32">
        <f t="shared" si="202"/>
        <v>0</v>
      </c>
      <c r="AE157" s="32">
        <f t="shared" si="203"/>
        <v>0</v>
      </c>
      <c r="AF157" s="32">
        <f t="shared" si="204"/>
        <v>0</v>
      </c>
      <c r="AG157" s="32">
        <f t="shared" si="205"/>
        <v>0</v>
      </c>
      <c r="AH157" s="32">
        <f t="shared" si="206"/>
        <v>0</v>
      </c>
      <c r="AI157" s="32">
        <f t="shared" si="207"/>
        <v>0</v>
      </c>
      <c r="AJ157" s="32">
        <f t="shared" si="208"/>
        <v>0</v>
      </c>
      <c r="AK157" s="32">
        <f t="shared" si="209"/>
        <v>0</v>
      </c>
      <c r="AL157" s="32">
        <f t="shared" si="210"/>
        <v>0</v>
      </c>
      <c r="AM157" s="33">
        <f t="shared" si="211"/>
        <v>0</v>
      </c>
      <c r="AN157" s="33">
        <f t="shared" si="212"/>
        <v>0</v>
      </c>
      <c r="AO157" s="33">
        <f t="shared" si="213"/>
        <v>0</v>
      </c>
      <c r="AP157" s="33">
        <f t="shared" si="214"/>
        <v>0</v>
      </c>
      <c r="AQ157" s="32">
        <f t="shared" si="215"/>
        <v>0</v>
      </c>
      <c r="AR157" s="262">
        <f t="shared" si="216"/>
        <v>0</v>
      </c>
      <c r="AS157" s="199"/>
      <c r="AT157" s="106">
        <f t="shared" si="187"/>
        <v>0</v>
      </c>
      <c r="AU157" s="83">
        <f t="shared" si="217"/>
        <v>217.75</v>
      </c>
      <c r="AV157" s="214">
        <f t="shared" si="218"/>
        <v>0</v>
      </c>
      <c r="AW157" s="65"/>
      <c r="AX157" s="65"/>
      <c r="AY157" s="65"/>
      <c r="AZ157" s="65"/>
      <c r="BA157" s="65"/>
      <c r="BB157" s="65"/>
    </row>
    <row r="158" spans="1:54" x14ac:dyDescent="0.25">
      <c r="A158" s="24" t="s">
        <v>402</v>
      </c>
      <c r="B158" s="52" t="s">
        <v>403</v>
      </c>
      <c r="C158" s="26" t="s">
        <v>404</v>
      </c>
      <c r="D158" s="27" t="s">
        <v>93</v>
      </c>
      <c r="E158" s="28">
        <v>6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70"/>
      <c r="Q158" s="70"/>
      <c r="R158" s="70"/>
      <c r="S158" s="242"/>
      <c r="T158" s="225"/>
      <c r="U158" s="30">
        <f t="shared" si="194"/>
        <v>0</v>
      </c>
      <c r="V158" s="30">
        <f t="shared" si="195"/>
        <v>0</v>
      </c>
      <c r="W158" s="242"/>
      <c r="X158" s="30">
        <f t="shared" si="219"/>
        <v>0</v>
      </c>
      <c r="Y158" s="30">
        <f t="shared" si="220"/>
        <v>0</v>
      </c>
      <c r="Z158" s="249">
        <f t="shared" si="199"/>
        <v>6</v>
      </c>
      <c r="AA158" s="31">
        <v>41.42</v>
      </c>
      <c r="AB158" s="32">
        <f t="shared" si="200"/>
        <v>248.52</v>
      </c>
      <c r="AC158" s="32">
        <f t="shared" si="201"/>
        <v>0</v>
      </c>
      <c r="AD158" s="32">
        <f t="shared" si="202"/>
        <v>0</v>
      </c>
      <c r="AE158" s="32">
        <f t="shared" si="203"/>
        <v>0</v>
      </c>
      <c r="AF158" s="32">
        <f t="shared" si="204"/>
        <v>0</v>
      </c>
      <c r="AG158" s="32">
        <f t="shared" si="205"/>
        <v>0</v>
      </c>
      <c r="AH158" s="32">
        <f t="shared" si="206"/>
        <v>0</v>
      </c>
      <c r="AI158" s="32">
        <f t="shared" si="207"/>
        <v>0</v>
      </c>
      <c r="AJ158" s="32">
        <f t="shared" si="208"/>
        <v>0</v>
      </c>
      <c r="AK158" s="32">
        <f t="shared" si="209"/>
        <v>0</v>
      </c>
      <c r="AL158" s="32">
        <f t="shared" si="210"/>
        <v>0</v>
      </c>
      <c r="AM158" s="33">
        <f t="shared" si="211"/>
        <v>0</v>
      </c>
      <c r="AN158" s="33">
        <f t="shared" si="212"/>
        <v>0</v>
      </c>
      <c r="AO158" s="33">
        <f t="shared" si="213"/>
        <v>0</v>
      </c>
      <c r="AP158" s="33">
        <f t="shared" si="214"/>
        <v>0</v>
      </c>
      <c r="AQ158" s="32">
        <f t="shared" si="215"/>
        <v>0</v>
      </c>
      <c r="AR158" s="262">
        <f t="shared" si="216"/>
        <v>0</v>
      </c>
      <c r="AS158" s="199"/>
      <c r="AT158" s="106">
        <f t="shared" si="187"/>
        <v>0</v>
      </c>
      <c r="AU158" s="83">
        <f t="shared" si="217"/>
        <v>248.52</v>
      </c>
      <c r="AV158" s="214">
        <f t="shared" si="218"/>
        <v>0</v>
      </c>
      <c r="AW158" s="65"/>
      <c r="AX158" s="65"/>
      <c r="AY158" s="65"/>
      <c r="AZ158" s="65"/>
      <c r="BA158" s="65"/>
      <c r="BB158" s="65"/>
    </row>
    <row r="159" spans="1:54" x14ac:dyDescent="0.25">
      <c r="A159" s="24" t="s">
        <v>405</v>
      </c>
      <c r="B159" s="52" t="s">
        <v>406</v>
      </c>
      <c r="C159" s="26" t="s">
        <v>407</v>
      </c>
      <c r="D159" s="27" t="s">
        <v>93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70"/>
      <c r="Q159" s="70"/>
      <c r="R159" s="70"/>
      <c r="S159" s="242"/>
      <c r="T159" s="225"/>
      <c r="U159" s="30">
        <f t="shared" si="194"/>
        <v>0</v>
      </c>
      <c r="V159" s="30">
        <f t="shared" si="195"/>
        <v>0</v>
      </c>
      <c r="W159" s="242"/>
      <c r="X159" s="30">
        <f t="shared" si="219"/>
        <v>0</v>
      </c>
      <c r="Y159" s="30">
        <f t="shared" si="220"/>
        <v>0</v>
      </c>
      <c r="Z159" s="249">
        <f t="shared" si="199"/>
        <v>2</v>
      </c>
      <c r="AA159" s="31">
        <v>57.91</v>
      </c>
      <c r="AB159" s="32">
        <f t="shared" si="200"/>
        <v>115.82</v>
      </c>
      <c r="AC159" s="32">
        <f t="shared" si="201"/>
        <v>0</v>
      </c>
      <c r="AD159" s="32">
        <f t="shared" si="202"/>
        <v>0</v>
      </c>
      <c r="AE159" s="32">
        <f t="shared" si="203"/>
        <v>0</v>
      </c>
      <c r="AF159" s="32">
        <f t="shared" si="204"/>
        <v>0</v>
      </c>
      <c r="AG159" s="32">
        <f t="shared" si="205"/>
        <v>0</v>
      </c>
      <c r="AH159" s="32">
        <f t="shared" si="206"/>
        <v>0</v>
      </c>
      <c r="AI159" s="32">
        <f t="shared" si="207"/>
        <v>0</v>
      </c>
      <c r="AJ159" s="32">
        <f t="shared" si="208"/>
        <v>0</v>
      </c>
      <c r="AK159" s="32">
        <f t="shared" si="209"/>
        <v>0</v>
      </c>
      <c r="AL159" s="32">
        <f t="shared" si="210"/>
        <v>0</v>
      </c>
      <c r="AM159" s="33">
        <f t="shared" si="211"/>
        <v>0</v>
      </c>
      <c r="AN159" s="33">
        <f t="shared" si="212"/>
        <v>0</v>
      </c>
      <c r="AO159" s="33">
        <f t="shared" si="213"/>
        <v>0</v>
      </c>
      <c r="AP159" s="33">
        <f t="shared" si="214"/>
        <v>0</v>
      </c>
      <c r="AQ159" s="32">
        <f t="shared" si="215"/>
        <v>0</v>
      </c>
      <c r="AR159" s="262">
        <f t="shared" si="216"/>
        <v>0</v>
      </c>
      <c r="AS159" s="199"/>
      <c r="AT159" s="106">
        <f t="shared" si="187"/>
        <v>0</v>
      </c>
      <c r="AU159" s="83">
        <f t="shared" si="217"/>
        <v>115.82</v>
      </c>
      <c r="AV159" s="214">
        <f t="shared" si="218"/>
        <v>0</v>
      </c>
      <c r="AW159" s="65"/>
      <c r="AX159" s="65"/>
      <c r="AY159" s="65"/>
      <c r="AZ159" s="65"/>
      <c r="BA159" s="65"/>
      <c r="BB159" s="65"/>
    </row>
    <row r="160" spans="1:54" x14ac:dyDescent="0.25">
      <c r="A160" s="24" t="s">
        <v>408</v>
      </c>
      <c r="B160" s="52" t="s">
        <v>409</v>
      </c>
      <c r="C160" s="26" t="s">
        <v>410</v>
      </c>
      <c r="D160" s="27" t="s">
        <v>93</v>
      </c>
      <c r="E160" s="28">
        <v>1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70"/>
      <c r="Q160" s="70"/>
      <c r="R160" s="70"/>
      <c r="S160" s="242"/>
      <c r="T160" s="225"/>
      <c r="U160" s="30">
        <f t="shared" si="194"/>
        <v>0</v>
      </c>
      <c r="V160" s="30">
        <f t="shared" si="195"/>
        <v>0</v>
      </c>
      <c r="W160" s="242"/>
      <c r="X160" s="30">
        <f t="shared" si="219"/>
        <v>0</v>
      </c>
      <c r="Y160" s="30">
        <f t="shared" si="220"/>
        <v>0</v>
      </c>
      <c r="Z160" s="249">
        <f t="shared" si="199"/>
        <v>1</v>
      </c>
      <c r="AA160" s="31">
        <v>36.69</v>
      </c>
      <c r="AB160" s="32">
        <f t="shared" si="200"/>
        <v>36.69</v>
      </c>
      <c r="AC160" s="32">
        <f t="shared" si="201"/>
        <v>0</v>
      </c>
      <c r="AD160" s="32">
        <f t="shared" si="202"/>
        <v>0</v>
      </c>
      <c r="AE160" s="32">
        <f t="shared" si="203"/>
        <v>0</v>
      </c>
      <c r="AF160" s="32">
        <f t="shared" si="204"/>
        <v>0</v>
      </c>
      <c r="AG160" s="32">
        <f t="shared" si="205"/>
        <v>0</v>
      </c>
      <c r="AH160" s="32">
        <f t="shared" si="206"/>
        <v>0</v>
      </c>
      <c r="AI160" s="32">
        <f t="shared" si="207"/>
        <v>0</v>
      </c>
      <c r="AJ160" s="32">
        <f t="shared" si="208"/>
        <v>0</v>
      </c>
      <c r="AK160" s="32">
        <f t="shared" si="209"/>
        <v>0</v>
      </c>
      <c r="AL160" s="32">
        <f t="shared" si="210"/>
        <v>0</v>
      </c>
      <c r="AM160" s="33">
        <f t="shared" si="211"/>
        <v>0</v>
      </c>
      <c r="AN160" s="33">
        <f t="shared" si="212"/>
        <v>0</v>
      </c>
      <c r="AO160" s="33">
        <f t="shared" si="213"/>
        <v>0</v>
      </c>
      <c r="AP160" s="33">
        <f t="shared" si="214"/>
        <v>0</v>
      </c>
      <c r="AQ160" s="32">
        <f t="shared" si="215"/>
        <v>0</v>
      </c>
      <c r="AR160" s="262">
        <f t="shared" si="216"/>
        <v>0</v>
      </c>
      <c r="AS160" s="199"/>
      <c r="AT160" s="106">
        <f t="shared" si="187"/>
        <v>0</v>
      </c>
      <c r="AU160" s="83">
        <f t="shared" si="217"/>
        <v>36.69</v>
      </c>
      <c r="AV160" s="214">
        <f t="shared" si="218"/>
        <v>0</v>
      </c>
      <c r="AW160" s="65"/>
      <c r="AX160" s="65"/>
      <c r="AY160" s="65"/>
      <c r="AZ160" s="65"/>
      <c r="BA160" s="65"/>
      <c r="BB160" s="65"/>
    </row>
    <row r="161" spans="1:54" x14ac:dyDescent="0.25">
      <c r="A161" s="24" t="s">
        <v>411</v>
      </c>
      <c r="B161" s="52" t="s">
        <v>412</v>
      </c>
      <c r="C161" s="26" t="s">
        <v>413</v>
      </c>
      <c r="D161" s="27" t="s">
        <v>93</v>
      </c>
      <c r="E161" s="28">
        <v>5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70"/>
      <c r="Q161" s="70"/>
      <c r="R161" s="70"/>
      <c r="S161" s="242"/>
      <c r="T161" s="225"/>
      <c r="U161" s="30">
        <f t="shared" si="194"/>
        <v>0</v>
      </c>
      <c r="V161" s="30">
        <f t="shared" si="195"/>
        <v>0</v>
      </c>
      <c r="W161" s="242"/>
      <c r="X161" s="30">
        <f t="shared" si="219"/>
        <v>0</v>
      </c>
      <c r="Y161" s="30">
        <f t="shared" si="220"/>
        <v>0</v>
      </c>
      <c r="Z161" s="249">
        <f t="shared" si="199"/>
        <v>5</v>
      </c>
      <c r="AA161" s="31">
        <v>36.61</v>
      </c>
      <c r="AB161" s="32">
        <f t="shared" si="200"/>
        <v>183.05</v>
      </c>
      <c r="AC161" s="32">
        <f t="shared" si="201"/>
        <v>0</v>
      </c>
      <c r="AD161" s="32">
        <f t="shared" si="202"/>
        <v>0</v>
      </c>
      <c r="AE161" s="32">
        <f t="shared" si="203"/>
        <v>0</v>
      </c>
      <c r="AF161" s="32">
        <f t="shared" si="204"/>
        <v>0</v>
      </c>
      <c r="AG161" s="32">
        <f t="shared" si="205"/>
        <v>0</v>
      </c>
      <c r="AH161" s="32">
        <f t="shared" si="206"/>
        <v>0</v>
      </c>
      <c r="AI161" s="32">
        <f t="shared" si="207"/>
        <v>0</v>
      </c>
      <c r="AJ161" s="32">
        <f t="shared" si="208"/>
        <v>0</v>
      </c>
      <c r="AK161" s="32">
        <f t="shared" si="209"/>
        <v>0</v>
      </c>
      <c r="AL161" s="32">
        <f t="shared" si="210"/>
        <v>0</v>
      </c>
      <c r="AM161" s="33">
        <f t="shared" si="211"/>
        <v>0</v>
      </c>
      <c r="AN161" s="33">
        <f t="shared" si="212"/>
        <v>0</v>
      </c>
      <c r="AO161" s="33">
        <f t="shared" si="213"/>
        <v>0</v>
      </c>
      <c r="AP161" s="33">
        <f t="shared" si="214"/>
        <v>0</v>
      </c>
      <c r="AQ161" s="32">
        <f t="shared" si="215"/>
        <v>0</v>
      </c>
      <c r="AR161" s="262">
        <f t="shared" si="216"/>
        <v>0</v>
      </c>
      <c r="AS161" s="199"/>
      <c r="AT161" s="106">
        <f t="shared" si="187"/>
        <v>0</v>
      </c>
      <c r="AU161" s="83">
        <f t="shared" si="217"/>
        <v>183.05</v>
      </c>
      <c r="AV161" s="214">
        <f t="shared" si="218"/>
        <v>0</v>
      </c>
      <c r="AW161" s="65"/>
      <c r="AX161" s="65"/>
      <c r="AY161" s="65"/>
      <c r="AZ161" s="65"/>
      <c r="BA161" s="65"/>
      <c r="BB161" s="65"/>
    </row>
    <row r="162" spans="1:54" ht="28.5" x14ac:dyDescent="0.25">
      <c r="A162" s="24" t="s">
        <v>414</v>
      </c>
      <c r="B162" s="52" t="s">
        <v>415</v>
      </c>
      <c r="C162" s="26" t="s">
        <v>416</v>
      </c>
      <c r="D162" s="27" t="s">
        <v>93</v>
      </c>
      <c r="E162" s="28">
        <v>2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70"/>
      <c r="Q162" s="70"/>
      <c r="R162" s="70"/>
      <c r="S162" s="242"/>
      <c r="T162" s="225"/>
      <c r="U162" s="30">
        <f t="shared" si="194"/>
        <v>0</v>
      </c>
      <c r="V162" s="30">
        <f t="shared" si="195"/>
        <v>0</v>
      </c>
      <c r="W162" s="242"/>
      <c r="X162" s="30">
        <f t="shared" si="219"/>
        <v>0</v>
      </c>
      <c r="Y162" s="30">
        <f t="shared" si="220"/>
        <v>0</v>
      </c>
      <c r="Z162" s="249">
        <f t="shared" si="199"/>
        <v>2</v>
      </c>
      <c r="AA162" s="31">
        <v>1318.14</v>
      </c>
      <c r="AB162" s="32">
        <f t="shared" si="200"/>
        <v>2636.28</v>
      </c>
      <c r="AC162" s="32">
        <f t="shared" si="201"/>
        <v>0</v>
      </c>
      <c r="AD162" s="32">
        <f t="shared" si="202"/>
        <v>0</v>
      </c>
      <c r="AE162" s="32">
        <f t="shared" si="203"/>
        <v>0</v>
      </c>
      <c r="AF162" s="32">
        <f t="shared" si="204"/>
        <v>0</v>
      </c>
      <c r="AG162" s="32">
        <f t="shared" si="205"/>
        <v>0</v>
      </c>
      <c r="AH162" s="32">
        <f t="shared" si="206"/>
        <v>0</v>
      </c>
      <c r="AI162" s="32">
        <f t="shared" si="207"/>
        <v>0</v>
      </c>
      <c r="AJ162" s="32">
        <f t="shared" si="208"/>
        <v>0</v>
      </c>
      <c r="AK162" s="32">
        <f t="shared" si="209"/>
        <v>0</v>
      </c>
      <c r="AL162" s="32">
        <f t="shared" si="210"/>
        <v>0</v>
      </c>
      <c r="AM162" s="33">
        <f t="shared" si="211"/>
        <v>0</v>
      </c>
      <c r="AN162" s="33">
        <f t="shared" si="212"/>
        <v>0</v>
      </c>
      <c r="AO162" s="33">
        <f t="shared" si="213"/>
        <v>0</v>
      </c>
      <c r="AP162" s="33">
        <f t="shared" si="214"/>
        <v>0</v>
      </c>
      <c r="AQ162" s="32">
        <f t="shared" si="215"/>
        <v>0</v>
      </c>
      <c r="AR162" s="262">
        <f t="shared" si="216"/>
        <v>0</v>
      </c>
      <c r="AS162" s="199"/>
      <c r="AT162" s="106">
        <f t="shared" si="187"/>
        <v>0</v>
      </c>
      <c r="AU162" s="83">
        <f t="shared" si="217"/>
        <v>2636.28</v>
      </c>
      <c r="AV162" s="214">
        <f t="shared" si="218"/>
        <v>0</v>
      </c>
      <c r="AW162" s="65"/>
      <c r="AX162" s="65"/>
      <c r="AY162" s="65"/>
      <c r="AZ162" s="65"/>
      <c r="BA162" s="65"/>
      <c r="BB162" s="65"/>
    </row>
    <row r="163" spans="1:54" x14ac:dyDescent="0.25">
      <c r="A163" s="24" t="s">
        <v>417</v>
      </c>
      <c r="B163" s="52" t="s">
        <v>418</v>
      </c>
      <c r="C163" s="26" t="s">
        <v>419</v>
      </c>
      <c r="D163" s="27" t="s">
        <v>93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70"/>
      <c r="Q163" s="70"/>
      <c r="R163" s="70"/>
      <c r="S163" s="242"/>
      <c r="T163" s="225"/>
      <c r="U163" s="30">
        <f t="shared" si="194"/>
        <v>0</v>
      </c>
      <c r="V163" s="30">
        <f t="shared" si="195"/>
        <v>0</v>
      </c>
      <c r="W163" s="242"/>
      <c r="X163" s="30">
        <f t="shared" si="219"/>
        <v>0</v>
      </c>
      <c r="Y163" s="30">
        <f t="shared" si="220"/>
        <v>0</v>
      </c>
      <c r="Z163" s="249">
        <f t="shared" si="199"/>
        <v>2</v>
      </c>
      <c r="AA163" s="31">
        <v>162.56</v>
      </c>
      <c r="AB163" s="32">
        <f t="shared" si="200"/>
        <v>325.12</v>
      </c>
      <c r="AC163" s="32">
        <f t="shared" si="201"/>
        <v>0</v>
      </c>
      <c r="AD163" s="32">
        <f t="shared" si="202"/>
        <v>0</v>
      </c>
      <c r="AE163" s="32">
        <f t="shared" si="203"/>
        <v>0</v>
      </c>
      <c r="AF163" s="32">
        <f t="shared" si="204"/>
        <v>0</v>
      </c>
      <c r="AG163" s="32">
        <f t="shared" si="205"/>
        <v>0</v>
      </c>
      <c r="AH163" s="32">
        <f t="shared" si="206"/>
        <v>0</v>
      </c>
      <c r="AI163" s="32">
        <f t="shared" si="207"/>
        <v>0</v>
      </c>
      <c r="AJ163" s="32">
        <f t="shared" si="208"/>
        <v>0</v>
      </c>
      <c r="AK163" s="32">
        <f t="shared" si="209"/>
        <v>0</v>
      </c>
      <c r="AL163" s="32">
        <f t="shared" si="210"/>
        <v>0</v>
      </c>
      <c r="AM163" s="33">
        <f t="shared" si="211"/>
        <v>0</v>
      </c>
      <c r="AN163" s="33">
        <f t="shared" si="212"/>
        <v>0</v>
      </c>
      <c r="AO163" s="33">
        <f t="shared" si="213"/>
        <v>0</v>
      </c>
      <c r="AP163" s="33">
        <f t="shared" si="214"/>
        <v>0</v>
      </c>
      <c r="AQ163" s="32">
        <f t="shared" si="215"/>
        <v>0</v>
      </c>
      <c r="AR163" s="262">
        <f t="shared" si="216"/>
        <v>0</v>
      </c>
      <c r="AS163" s="199"/>
      <c r="AT163" s="106">
        <f t="shared" si="187"/>
        <v>0</v>
      </c>
      <c r="AU163" s="83">
        <f t="shared" si="217"/>
        <v>325.12</v>
      </c>
      <c r="AV163" s="214">
        <f t="shared" si="218"/>
        <v>0</v>
      </c>
      <c r="AW163" s="65"/>
      <c r="AX163" s="65"/>
      <c r="AY163" s="65"/>
      <c r="AZ163" s="65"/>
      <c r="BA163" s="65"/>
      <c r="BB163" s="65"/>
    </row>
    <row r="164" spans="1:54" x14ac:dyDescent="0.25">
      <c r="A164" s="24" t="s">
        <v>420</v>
      </c>
      <c r="B164" s="52" t="s">
        <v>421</v>
      </c>
      <c r="C164" s="26" t="s">
        <v>422</v>
      </c>
      <c r="D164" s="27" t="s">
        <v>93</v>
      </c>
      <c r="E164" s="28">
        <v>2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70"/>
      <c r="Q164" s="70"/>
      <c r="R164" s="70"/>
      <c r="S164" s="242"/>
      <c r="T164" s="225"/>
      <c r="U164" s="30">
        <f t="shared" si="194"/>
        <v>0</v>
      </c>
      <c r="V164" s="30">
        <f t="shared" si="195"/>
        <v>0</v>
      </c>
      <c r="W164" s="242"/>
      <c r="X164" s="30">
        <f t="shared" si="219"/>
        <v>0</v>
      </c>
      <c r="Y164" s="30">
        <f t="shared" si="220"/>
        <v>0</v>
      </c>
      <c r="Z164" s="249">
        <f t="shared" si="199"/>
        <v>2</v>
      </c>
      <c r="AA164" s="31">
        <v>374.39</v>
      </c>
      <c r="AB164" s="32">
        <f t="shared" si="200"/>
        <v>748.78</v>
      </c>
      <c r="AC164" s="32">
        <f t="shared" si="201"/>
        <v>0</v>
      </c>
      <c r="AD164" s="32">
        <f t="shared" si="202"/>
        <v>0</v>
      </c>
      <c r="AE164" s="32">
        <f t="shared" si="203"/>
        <v>0</v>
      </c>
      <c r="AF164" s="32">
        <f t="shared" si="204"/>
        <v>0</v>
      </c>
      <c r="AG164" s="32">
        <f t="shared" si="205"/>
        <v>0</v>
      </c>
      <c r="AH164" s="32">
        <f t="shared" si="206"/>
        <v>0</v>
      </c>
      <c r="AI164" s="32">
        <f t="shared" si="207"/>
        <v>0</v>
      </c>
      <c r="AJ164" s="32">
        <f t="shared" si="208"/>
        <v>0</v>
      </c>
      <c r="AK164" s="32">
        <f t="shared" si="209"/>
        <v>0</v>
      </c>
      <c r="AL164" s="32">
        <f t="shared" si="210"/>
        <v>0</v>
      </c>
      <c r="AM164" s="33">
        <f t="shared" si="211"/>
        <v>0</v>
      </c>
      <c r="AN164" s="33">
        <f t="shared" si="212"/>
        <v>0</v>
      </c>
      <c r="AO164" s="33">
        <f t="shared" si="213"/>
        <v>0</v>
      </c>
      <c r="AP164" s="33">
        <f t="shared" si="214"/>
        <v>0</v>
      </c>
      <c r="AQ164" s="32">
        <f t="shared" si="215"/>
        <v>0</v>
      </c>
      <c r="AR164" s="262">
        <f t="shared" si="216"/>
        <v>0</v>
      </c>
      <c r="AS164" s="199"/>
      <c r="AT164" s="106">
        <f t="shared" si="187"/>
        <v>0</v>
      </c>
      <c r="AU164" s="83">
        <f t="shared" si="217"/>
        <v>748.78</v>
      </c>
      <c r="AV164" s="214">
        <f t="shared" si="218"/>
        <v>0</v>
      </c>
      <c r="AW164" s="65"/>
      <c r="AX164" s="65"/>
      <c r="AY164" s="65"/>
      <c r="AZ164" s="65"/>
      <c r="BA164" s="65"/>
      <c r="BB164" s="65"/>
    </row>
    <row r="165" spans="1:54" ht="28.5" x14ac:dyDescent="0.25">
      <c r="A165" s="24" t="s">
        <v>423</v>
      </c>
      <c r="B165" s="52" t="s">
        <v>424</v>
      </c>
      <c r="C165" s="26" t="s">
        <v>425</v>
      </c>
      <c r="D165" s="27" t="s">
        <v>93</v>
      </c>
      <c r="E165" s="28">
        <v>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70"/>
      <c r="Q165" s="70"/>
      <c r="R165" s="70"/>
      <c r="S165" s="242"/>
      <c r="T165" s="225"/>
      <c r="U165" s="30">
        <f t="shared" si="194"/>
        <v>0</v>
      </c>
      <c r="V165" s="30">
        <f t="shared" si="195"/>
        <v>0</v>
      </c>
      <c r="W165" s="242"/>
      <c r="X165" s="30">
        <f t="shared" si="219"/>
        <v>0</v>
      </c>
      <c r="Y165" s="30">
        <f t="shared" si="220"/>
        <v>0</v>
      </c>
      <c r="Z165" s="249">
        <f t="shared" si="199"/>
        <v>8</v>
      </c>
      <c r="AA165" s="31">
        <v>19.440000000000001</v>
      </c>
      <c r="AB165" s="32">
        <f t="shared" si="200"/>
        <v>155.52000000000001</v>
      </c>
      <c r="AC165" s="32">
        <f t="shared" si="201"/>
        <v>0</v>
      </c>
      <c r="AD165" s="32">
        <f t="shared" si="202"/>
        <v>0</v>
      </c>
      <c r="AE165" s="32">
        <f t="shared" si="203"/>
        <v>0</v>
      </c>
      <c r="AF165" s="32">
        <f t="shared" si="204"/>
        <v>0</v>
      </c>
      <c r="AG165" s="32">
        <f t="shared" si="205"/>
        <v>0</v>
      </c>
      <c r="AH165" s="32">
        <f t="shared" si="206"/>
        <v>0</v>
      </c>
      <c r="AI165" s="32">
        <f t="shared" si="207"/>
        <v>0</v>
      </c>
      <c r="AJ165" s="32">
        <f t="shared" si="208"/>
        <v>0</v>
      </c>
      <c r="AK165" s="32">
        <f t="shared" si="209"/>
        <v>0</v>
      </c>
      <c r="AL165" s="32">
        <f t="shared" si="210"/>
        <v>0</v>
      </c>
      <c r="AM165" s="33">
        <f t="shared" si="211"/>
        <v>0</v>
      </c>
      <c r="AN165" s="33">
        <f t="shared" si="212"/>
        <v>0</v>
      </c>
      <c r="AO165" s="33">
        <f t="shared" si="213"/>
        <v>0</v>
      </c>
      <c r="AP165" s="33">
        <f t="shared" si="214"/>
        <v>0</v>
      </c>
      <c r="AQ165" s="32">
        <f t="shared" si="215"/>
        <v>0</v>
      </c>
      <c r="AR165" s="262">
        <f t="shared" si="216"/>
        <v>0</v>
      </c>
      <c r="AS165" s="199"/>
      <c r="AT165" s="106">
        <f t="shared" si="187"/>
        <v>0</v>
      </c>
      <c r="AU165" s="83">
        <f t="shared" si="217"/>
        <v>155.52000000000001</v>
      </c>
      <c r="AV165" s="214">
        <f t="shared" si="218"/>
        <v>0</v>
      </c>
      <c r="AW165" s="65"/>
      <c r="AX165" s="65"/>
      <c r="AY165" s="65"/>
      <c r="AZ165" s="65"/>
      <c r="BA165" s="65"/>
      <c r="BB165" s="65"/>
    </row>
    <row r="166" spans="1:54" ht="28.5" x14ac:dyDescent="0.25">
      <c r="A166" s="24" t="s">
        <v>426</v>
      </c>
      <c r="B166" s="52" t="s">
        <v>427</v>
      </c>
      <c r="C166" s="26" t="s">
        <v>428</v>
      </c>
      <c r="D166" s="27" t="s">
        <v>93</v>
      </c>
      <c r="E166" s="28">
        <v>8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70"/>
      <c r="Q166" s="70"/>
      <c r="R166" s="70"/>
      <c r="S166" s="242"/>
      <c r="T166" s="225"/>
      <c r="U166" s="30">
        <f t="shared" si="194"/>
        <v>0</v>
      </c>
      <c r="V166" s="30">
        <f t="shared" si="195"/>
        <v>0</v>
      </c>
      <c r="W166" s="242"/>
      <c r="X166" s="30">
        <f t="shared" si="219"/>
        <v>0</v>
      </c>
      <c r="Y166" s="30">
        <f t="shared" si="220"/>
        <v>0</v>
      </c>
      <c r="Z166" s="249">
        <f t="shared" si="199"/>
        <v>8</v>
      </c>
      <c r="AA166" s="31">
        <v>19.440000000000001</v>
      </c>
      <c r="AB166" s="32">
        <f t="shared" si="200"/>
        <v>155.52000000000001</v>
      </c>
      <c r="AC166" s="32">
        <f t="shared" si="201"/>
        <v>0</v>
      </c>
      <c r="AD166" s="32">
        <f t="shared" si="202"/>
        <v>0</v>
      </c>
      <c r="AE166" s="32">
        <f t="shared" si="203"/>
        <v>0</v>
      </c>
      <c r="AF166" s="32">
        <f t="shared" si="204"/>
        <v>0</v>
      </c>
      <c r="AG166" s="32">
        <f t="shared" si="205"/>
        <v>0</v>
      </c>
      <c r="AH166" s="32">
        <f t="shared" si="206"/>
        <v>0</v>
      </c>
      <c r="AI166" s="32">
        <f t="shared" si="207"/>
        <v>0</v>
      </c>
      <c r="AJ166" s="32">
        <f t="shared" si="208"/>
        <v>0</v>
      </c>
      <c r="AK166" s="32">
        <f t="shared" si="209"/>
        <v>0</v>
      </c>
      <c r="AL166" s="32">
        <f t="shared" si="210"/>
        <v>0</v>
      </c>
      <c r="AM166" s="33">
        <f t="shared" si="211"/>
        <v>0</v>
      </c>
      <c r="AN166" s="33">
        <f t="shared" si="212"/>
        <v>0</v>
      </c>
      <c r="AO166" s="33">
        <f t="shared" si="213"/>
        <v>0</v>
      </c>
      <c r="AP166" s="33">
        <f t="shared" si="214"/>
        <v>0</v>
      </c>
      <c r="AQ166" s="32">
        <f t="shared" si="215"/>
        <v>0</v>
      </c>
      <c r="AR166" s="262">
        <f t="shared" si="216"/>
        <v>0</v>
      </c>
      <c r="AS166" s="199"/>
      <c r="AT166" s="106">
        <f t="shared" si="187"/>
        <v>0</v>
      </c>
      <c r="AU166" s="83">
        <f t="shared" si="217"/>
        <v>155.52000000000001</v>
      </c>
      <c r="AV166" s="214">
        <f t="shared" si="218"/>
        <v>0</v>
      </c>
      <c r="AW166" s="65"/>
      <c r="AX166" s="65"/>
      <c r="AY166" s="65"/>
      <c r="AZ166" s="65"/>
      <c r="BA166" s="65"/>
      <c r="BB166" s="65"/>
    </row>
    <row r="167" spans="1:54" ht="28.5" x14ac:dyDescent="0.25">
      <c r="A167" s="24" t="s">
        <v>429</v>
      </c>
      <c r="B167" s="52" t="s">
        <v>430</v>
      </c>
      <c r="C167" s="26" t="s">
        <v>431</v>
      </c>
      <c r="D167" s="27" t="s">
        <v>93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70"/>
      <c r="Q167" s="70"/>
      <c r="R167" s="70"/>
      <c r="S167" s="242"/>
      <c r="T167" s="225"/>
      <c r="U167" s="30">
        <f t="shared" si="194"/>
        <v>0</v>
      </c>
      <c r="V167" s="30">
        <f t="shared" si="195"/>
        <v>0</v>
      </c>
      <c r="W167" s="242"/>
      <c r="X167" s="30">
        <f t="shared" si="219"/>
        <v>0</v>
      </c>
      <c r="Y167" s="30">
        <f t="shared" si="220"/>
        <v>0</v>
      </c>
      <c r="Z167" s="249">
        <f t="shared" si="199"/>
        <v>2</v>
      </c>
      <c r="AA167" s="31">
        <v>19.440000000000001</v>
      </c>
      <c r="AB167" s="32">
        <f t="shared" si="200"/>
        <v>38.880000000000003</v>
      </c>
      <c r="AC167" s="32">
        <f t="shared" si="201"/>
        <v>0</v>
      </c>
      <c r="AD167" s="32">
        <f t="shared" si="202"/>
        <v>0</v>
      </c>
      <c r="AE167" s="32">
        <f t="shared" si="203"/>
        <v>0</v>
      </c>
      <c r="AF167" s="32">
        <f t="shared" si="204"/>
        <v>0</v>
      </c>
      <c r="AG167" s="32">
        <f t="shared" si="205"/>
        <v>0</v>
      </c>
      <c r="AH167" s="32">
        <f t="shared" si="206"/>
        <v>0</v>
      </c>
      <c r="AI167" s="32">
        <f t="shared" si="207"/>
        <v>0</v>
      </c>
      <c r="AJ167" s="32">
        <f t="shared" si="208"/>
        <v>0</v>
      </c>
      <c r="AK167" s="32">
        <f t="shared" si="209"/>
        <v>0</v>
      </c>
      <c r="AL167" s="32">
        <f t="shared" si="210"/>
        <v>0</v>
      </c>
      <c r="AM167" s="33">
        <f t="shared" si="211"/>
        <v>0</v>
      </c>
      <c r="AN167" s="33">
        <f t="shared" si="212"/>
        <v>0</v>
      </c>
      <c r="AO167" s="33">
        <f t="shared" si="213"/>
        <v>0</v>
      </c>
      <c r="AP167" s="33">
        <f t="shared" si="214"/>
        <v>0</v>
      </c>
      <c r="AQ167" s="32">
        <f t="shared" si="215"/>
        <v>0</v>
      </c>
      <c r="AR167" s="262">
        <f t="shared" si="216"/>
        <v>0</v>
      </c>
      <c r="AS167" s="199"/>
      <c r="AT167" s="106">
        <f t="shared" si="187"/>
        <v>0</v>
      </c>
      <c r="AU167" s="83">
        <f t="shared" si="217"/>
        <v>38.880000000000003</v>
      </c>
      <c r="AV167" s="214">
        <f t="shared" si="218"/>
        <v>0</v>
      </c>
      <c r="AW167" s="65"/>
      <c r="AX167" s="65"/>
      <c r="AY167" s="65"/>
      <c r="AZ167" s="65"/>
      <c r="BA167" s="65"/>
      <c r="BB167" s="65"/>
    </row>
    <row r="168" spans="1:54" ht="28.5" x14ac:dyDescent="0.25">
      <c r="A168" s="24" t="s">
        <v>432</v>
      </c>
      <c r="B168" s="52" t="s">
        <v>433</v>
      </c>
      <c r="C168" s="26" t="s">
        <v>434</v>
      </c>
      <c r="D168" s="27" t="s">
        <v>93</v>
      </c>
      <c r="E168" s="28">
        <v>1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70"/>
      <c r="Q168" s="70"/>
      <c r="R168" s="70"/>
      <c r="S168" s="242"/>
      <c r="T168" s="225"/>
      <c r="U168" s="30">
        <f t="shared" si="194"/>
        <v>0</v>
      </c>
      <c r="V168" s="30">
        <f t="shared" si="195"/>
        <v>0</v>
      </c>
      <c r="W168" s="242"/>
      <c r="X168" s="30">
        <f t="shared" si="219"/>
        <v>0</v>
      </c>
      <c r="Y168" s="30">
        <f t="shared" si="220"/>
        <v>0</v>
      </c>
      <c r="Z168" s="249">
        <f t="shared" si="199"/>
        <v>1</v>
      </c>
      <c r="AA168" s="31">
        <v>19.440000000000001</v>
      </c>
      <c r="AB168" s="32">
        <f t="shared" si="200"/>
        <v>19.440000000000001</v>
      </c>
      <c r="AC168" s="32">
        <f t="shared" si="201"/>
        <v>0</v>
      </c>
      <c r="AD168" s="32">
        <f t="shared" si="202"/>
        <v>0</v>
      </c>
      <c r="AE168" s="32">
        <f t="shared" si="203"/>
        <v>0</v>
      </c>
      <c r="AF168" s="32">
        <f t="shared" si="204"/>
        <v>0</v>
      </c>
      <c r="AG168" s="32">
        <f t="shared" si="205"/>
        <v>0</v>
      </c>
      <c r="AH168" s="32">
        <f t="shared" si="206"/>
        <v>0</v>
      </c>
      <c r="AI168" s="32">
        <f t="shared" si="207"/>
        <v>0</v>
      </c>
      <c r="AJ168" s="32">
        <f t="shared" si="208"/>
        <v>0</v>
      </c>
      <c r="AK168" s="32">
        <f t="shared" si="209"/>
        <v>0</v>
      </c>
      <c r="AL168" s="32">
        <f t="shared" si="210"/>
        <v>0</v>
      </c>
      <c r="AM168" s="33">
        <f t="shared" si="211"/>
        <v>0</v>
      </c>
      <c r="AN168" s="33">
        <f t="shared" si="212"/>
        <v>0</v>
      </c>
      <c r="AO168" s="33">
        <f t="shared" si="213"/>
        <v>0</v>
      </c>
      <c r="AP168" s="33">
        <f t="shared" si="214"/>
        <v>0</v>
      </c>
      <c r="AQ168" s="32">
        <f t="shared" si="215"/>
        <v>0</v>
      </c>
      <c r="AR168" s="262">
        <f t="shared" si="216"/>
        <v>0</v>
      </c>
      <c r="AS168" s="199"/>
      <c r="AT168" s="106">
        <f t="shared" si="187"/>
        <v>0</v>
      </c>
      <c r="AU168" s="83">
        <f t="shared" si="217"/>
        <v>19.440000000000001</v>
      </c>
      <c r="AV168" s="214">
        <f t="shared" si="218"/>
        <v>0</v>
      </c>
      <c r="AW168" s="65"/>
      <c r="AX168" s="65"/>
      <c r="AY168" s="65"/>
      <c r="AZ168" s="65"/>
      <c r="BA168" s="65"/>
      <c r="BB168" s="65"/>
    </row>
    <row r="169" spans="1:54" ht="28.5" x14ac:dyDescent="0.25">
      <c r="A169" s="24" t="s">
        <v>435</v>
      </c>
      <c r="B169" s="52" t="s">
        <v>436</v>
      </c>
      <c r="C169" s="26" t="s">
        <v>437</v>
      </c>
      <c r="D169" s="27" t="s">
        <v>93</v>
      </c>
      <c r="E169" s="28">
        <v>1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70"/>
      <c r="Q169" s="70"/>
      <c r="R169" s="70"/>
      <c r="S169" s="242"/>
      <c r="T169" s="225"/>
      <c r="U169" s="30">
        <f t="shared" si="194"/>
        <v>0</v>
      </c>
      <c r="V169" s="30">
        <f t="shared" si="195"/>
        <v>0</v>
      </c>
      <c r="W169" s="242"/>
      <c r="X169" s="30">
        <f t="shared" si="219"/>
        <v>0</v>
      </c>
      <c r="Y169" s="30">
        <f t="shared" si="220"/>
        <v>0</v>
      </c>
      <c r="Z169" s="249">
        <f t="shared" si="199"/>
        <v>1</v>
      </c>
      <c r="AA169" s="31">
        <v>22.19</v>
      </c>
      <c r="AB169" s="32">
        <f t="shared" si="200"/>
        <v>22.19</v>
      </c>
      <c r="AC169" s="32">
        <f t="shared" si="201"/>
        <v>0</v>
      </c>
      <c r="AD169" s="32">
        <f t="shared" si="202"/>
        <v>0</v>
      </c>
      <c r="AE169" s="32">
        <f t="shared" si="203"/>
        <v>0</v>
      </c>
      <c r="AF169" s="32">
        <f t="shared" si="204"/>
        <v>0</v>
      </c>
      <c r="AG169" s="32">
        <f t="shared" si="205"/>
        <v>0</v>
      </c>
      <c r="AH169" s="32">
        <f t="shared" si="206"/>
        <v>0</v>
      </c>
      <c r="AI169" s="32">
        <f t="shared" si="207"/>
        <v>0</v>
      </c>
      <c r="AJ169" s="32">
        <f t="shared" si="208"/>
        <v>0</v>
      </c>
      <c r="AK169" s="32">
        <f t="shared" si="209"/>
        <v>0</v>
      </c>
      <c r="AL169" s="32">
        <f t="shared" si="210"/>
        <v>0</v>
      </c>
      <c r="AM169" s="33">
        <f t="shared" si="211"/>
        <v>0</v>
      </c>
      <c r="AN169" s="33">
        <f t="shared" si="212"/>
        <v>0</v>
      </c>
      <c r="AO169" s="33">
        <f t="shared" si="213"/>
        <v>0</v>
      </c>
      <c r="AP169" s="33">
        <f t="shared" si="214"/>
        <v>0</v>
      </c>
      <c r="AQ169" s="32">
        <f t="shared" si="215"/>
        <v>0</v>
      </c>
      <c r="AR169" s="262">
        <f t="shared" si="216"/>
        <v>0</v>
      </c>
      <c r="AS169" s="199"/>
      <c r="AT169" s="106">
        <f t="shared" si="187"/>
        <v>0</v>
      </c>
      <c r="AU169" s="83">
        <f t="shared" si="217"/>
        <v>22.19</v>
      </c>
      <c r="AV169" s="214">
        <f t="shared" si="218"/>
        <v>0</v>
      </c>
      <c r="AW169" s="65"/>
      <c r="AX169" s="65"/>
      <c r="AY169" s="65"/>
      <c r="AZ169" s="65"/>
      <c r="BA169" s="65"/>
      <c r="BB169" s="65"/>
    </row>
    <row r="170" spans="1:54" x14ac:dyDescent="0.25">
      <c r="A170" s="24" t="s">
        <v>438</v>
      </c>
      <c r="B170" s="52" t="s">
        <v>439</v>
      </c>
      <c r="C170" s="26" t="s">
        <v>440</v>
      </c>
      <c r="D170" s="27" t="s">
        <v>93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70"/>
      <c r="Q170" s="70"/>
      <c r="R170" s="70"/>
      <c r="S170" s="242"/>
      <c r="T170" s="225"/>
      <c r="U170" s="30">
        <f t="shared" si="194"/>
        <v>0</v>
      </c>
      <c r="V170" s="30">
        <f t="shared" si="195"/>
        <v>0</v>
      </c>
      <c r="W170" s="242"/>
      <c r="X170" s="30">
        <f t="shared" si="219"/>
        <v>0</v>
      </c>
      <c r="Y170" s="30">
        <f t="shared" si="220"/>
        <v>0</v>
      </c>
      <c r="Z170" s="249">
        <f t="shared" si="199"/>
        <v>3</v>
      </c>
      <c r="AA170" s="31">
        <v>56.39</v>
      </c>
      <c r="AB170" s="32">
        <f t="shared" si="200"/>
        <v>169.17</v>
      </c>
      <c r="AC170" s="32">
        <f t="shared" si="201"/>
        <v>0</v>
      </c>
      <c r="AD170" s="32">
        <f t="shared" si="202"/>
        <v>0</v>
      </c>
      <c r="AE170" s="32">
        <f t="shared" si="203"/>
        <v>0</v>
      </c>
      <c r="AF170" s="32">
        <f t="shared" si="204"/>
        <v>0</v>
      </c>
      <c r="AG170" s="32">
        <f t="shared" si="205"/>
        <v>0</v>
      </c>
      <c r="AH170" s="32">
        <f t="shared" si="206"/>
        <v>0</v>
      </c>
      <c r="AI170" s="32">
        <f t="shared" si="207"/>
        <v>0</v>
      </c>
      <c r="AJ170" s="32">
        <f t="shared" si="208"/>
        <v>0</v>
      </c>
      <c r="AK170" s="32">
        <f t="shared" si="209"/>
        <v>0</v>
      </c>
      <c r="AL170" s="32">
        <f t="shared" si="210"/>
        <v>0</v>
      </c>
      <c r="AM170" s="33">
        <f t="shared" si="211"/>
        <v>0</v>
      </c>
      <c r="AN170" s="33">
        <f t="shared" si="212"/>
        <v>0</v>
      </c>
      <c r="AO170" s="33">
        <f t="shared" si="213"/>
        <v>0</v>
      </c>
      <c r="AP170" s="33">
        <f t="shared" si="214"/>
        <v>0</v>
      </c>
      <c r="AQ170" s="32">
        <f t="shared" si="215"/>
        <v>0</v>
      </c>
      <c r="AR170" s="262">
        <f t="shared" si="216"/>
        <v>0</v>
      </c>
      <c r="AS170" s="199"/>
      <c r="AT170" s="106">
        <f t="shared" si="187"/>
        <v>0</v>
      </c>
      <c r="AU170" s="83">
        <f t="shared" si="217"/>
        <v>169.17</v>
      </c>
      <c r="AV170" s="214">
        <f t="shared" si="218"/>
        <v>0</v>
      </c>
      <c r="AW170" s="65"/>
      <c r="AX170" s="65"/>
      <c r="AY170" s="65"/>
      <c r="AZ170" s="65"/>
      <c r="BA170" s="65"/>
      <c r="BB170" s="65"/>
    </row>
    <row r="171" spans="1:54" x14ac:dyDescent="0.25">
      <c r="A171" s="24" t="s">
        <v>441</v>
      </c>
      <c r="B171" s="52" t="s">
        <v>442</v>
      </c>
      <c r="C171" s="26" t="s">
        <v>443</v>
      </c>
      <c r="D171" s="27" t="s">
        <v>93</v>
      </c>
      <c r="E171" s="28">
        <v>5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70"/>
      <c r="Q171" s="70"/>
      <c r="R171" s="70"/>
      <c r="S171" s="242"/>
      <c r="T171" s="225"/>
      <c r="U171" s="30">
        <f t="shared" si="194"/>
        <v>0</v>
      </c>
      <c r="V171" s="30">
        <f t="shared" si="195"/>
        <v>0</v>
      </c>
      <c r="W171" s="242"/>
      <c r="X171" s="30">
        <f t="shared" si="219"/>
        <v>0</v>
      </c>
      <c r="Y171" s="30">
        <f t="shared" si="220"/>
        <v>0</v>
      </c>
      <c r="Z171" s="249">
        <f t="shared" si="199"/>
        <v>5</v>
      </c>
      <c r="AA171" s="31">
        <v>56.39</v>
      </c>
      <c r="AB171" s="32">
        <f t="shared" si="200"/>
        <v>281.95</v>
      </c>
      <c r="AC171" s="32">
        <f t="shared" si="201"/>
        <v>0</v>
      </c>
      <c r="AD171" s="32">
        <f t="shared" si="202"/>
        <v>0</v>
      </c>
      <c r="AE171" s="32">
        <f t="shared" si="203"/>
        <v>0</v>
      </c>
      <c r="AF171" s="32">
        <f t="shared" si="204"/>
        <v>0</v>
      </c>
      <c r="AG171" s="32">
        <f t="shared" si="205"/>
        <v>0</v>
      </c>
      <c r="AH171" s="32">
        <f t="shared" si="206"/>
        <v>0</v>
      </c>
      <c r="AI171" s="32">
        <f t="shared" si="207"/>
        <v>0</v>
      </c>
      <c r="AJ171" s="32">
        <f t="shared" si="208"/>
        <v>0</v>
      </c>
      <c r="AK171" s="32">
        <f t="shared" si="209"/>
        <v>0</v>
      </c>
      <c r="AL171" s="32">
        <f t="shared" si="210"/>
        <v>0</v>
      </c>
      <c r="AM171" s="33">
        <f t="shared" si="211"/>
        <v>0</v>
      </c>
      <c r="AN171" s="33">
        <f t="shared" si="212"/>
        <v>0</v>
      </c>
      <c r="AO171" s="33">
        <f t="shared" si="213"/>
        <v>0</v>
      </c>
      <c r="AP171" s="33">
        <f t="shared" si="214"/>
        <v>0</v>
      </c>
      <c r="AQ171" s="32">
        <f t="shared" si="215"/>
        <v>0</v>
      </c>
      <c r="AR171" s="262">
        <f t="shared" si="216"/>
        <v>0</v>
      </c>
      <c r="AS171" s="199"/>
      <c r="AT171" s="106">
        <f t="shared" si="187"/>
        <v>0</v>
      </c>
      <c r="AU171" s="83">
        <f t="shared" si="217"/>
        <v>281.95</v>
      </c>
      <c r="AV171" s="214">
        <f t="shared" si="218"/>
        <v>0</v>
      </c>
      <c r="AW171" s="65"/>
      <c r="AX171" s="65"/>
      <c r="AY171" s="65"/>
      <c r="AZ171" s="65"/>
      <c r="BA171" s="65"/>
      <c r="BB171" s="65"/>
    </row>
    <row r="172" spans="1:54" x14ac:dyDescent="0.25">
      <c r="A172" s="24" t="s">
        <v>444</v>
      </c>
      <c r="B172" s="52" t="s">
        <v>445</v>
      </c>
      <c r="C172" s="26" t="s">
        <v>446</v>
      </c>
      <c r="D172" s="27" t="s">
        <v>93</v>
      </c>
      <c r="E172" s="28">
        <v>2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70"/>
      <c r="Q172" s="70"/>
      <c r="R172" s="70"/>
      <c r="S172" s="242"/>
      <c r="T172" s="225"/>
      <c r="U172" s="30">
        <f t="shared" si="194"/>
        <v>0</v>
      </c>
      <c r="V172" s="30">
        <f t="shared" si="195"/>
        <v>0</v>
      </c>
      <c r="W172" s="242"/>
      <c r="X172" s="30">
        <f t="shared" si="219"/>
        <v>0</v>
      </c>
      <c r="Y172" s="30">
        <f t="shared" si="220"/>
        <v>0</v>
      </c>
      <c r="Z172" s="249">
        <f t="shared" si="199"/>
        <v>2</v>
      </c>
      <c r="AA172" s="31">
        <v>79.27</v>
      </c>
      <c r="AB172" s="32">
        <f t="shared" si="200"/>
        <v>158.54</v>
      </c>
      <c r="AC172" s="32">
        <f t="shared" si="201"/>
        <v>0</v>
      </c>
      <c r="AD172" s="32">
        <f t="shared" si="202"/>
        <v>0</v>
      </c>
      <c r="AE172" s="32">
        <f t="shared" si="203"/>
        <v>0</v>
      </c>
      <c r="AF172" s="32">
        <f t="shared" si="204"/>
        <v>0</v>
      </c>
      <c r="AG172" s="32">
        <f t="shared" si="205"/>
        <v>0</v>
      </c>
      <c r="AH172" s="32">
        <f t="shared" si="206"/>
        <v>0</v>
      </c>
      <c r="AI172" s="32">
        <f t="shared" si="207"/>
        <v>0</v>
      </c>
      <c r="AJ172" s="32">
        <f t="shared" si="208"/>
        <v>0</v>
      </c>
      <c r="AK172" s="32">
        <f t="shared" si="209"/>
        <v>0</v>
      </c>
      <c r="AL172" s="32">
        <f t="shared" si="210"/>
        <v>0</v>
      </c>
      <c r="AM172" s="33">
        <f t="shared" si="211"/>
        <v>0</v>
      </c>
      <c r="AN172" s="33">
        <f t="shared" si="212"/>
        <v>0</v>
      </c>
      <c r="AO172" s="33">
        <f t="shared" si="213"/>
        <v>0</v>
      </c>
      <c r="AP172" s="33">
        <f t="shared" si="214"/>
        <v>0</v>
      </c>
      <c r="AQ172" s="32">
        <f t="shared" si="215"/>
        <v>0</v>
      </c>
      <c r="AR172" s="262">
        <f t="shared" si="216"/>
        <v>0</v>
      </c>
      <c r="AS172" s="199"/>
      <c r="AT172" s="106">
        <f t="shared" si="187"/>
        <v>0</v>
      </c>
      <c r="AU172" s="83">
        <f t="shared" si="217"/>
        <v>158.54</v>
      </c>
      <c r="AV172" s="214">
        <f t="shared" si="218"/>
        <v>0</v>
      </c>
      <c r="AW172" s="65"/>
      <c r="AX172" s="65"/>
      <c r="AY172" s="65"/>
      <c r="AZ172" s="65"/>
      <c r="BA172" s="65"/>
      <c r="BB172" s="65"/>
    </row>
    <row r="173" spans="1:54" x14ac:dyDescent="0.25">
      <c r="A173" s="24" t="s">
        <v>447</v>
      </c>
      <c r="B173" s="52" t="s">
        <v>448</v>
      </c>
      <c r="C173" s="26" t="s">
        <v>449</v>
      </c>
      <c r="D173" s="27" t="s">
        <v>93</v>
      </c>
      <c r="E173" s="28">
        <v>2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70"/>
      <c r="Q173" s="70"/>
      <c r="R173" s="70"/>
      <c r="S173" s="242"/>
      <c r="T173" s="225"/>
      <c r="U173" s="30">
        <f t="shared" si="194"/>
        <v>0</v>
      </c>
      <c r="V173" s="30">
        <f t="shared" si="195"/>
        <v>0</v>
      </c>
      <c r="W173" s="242"/>
      <c r="X173" s="30">
        <f t="shared" si="219"/>
        <v>0</v>
      </c>
      <c r="Y173" s="30">
        <f t="shared" si="220"/>
        <v>0</v>
      </c>
      <c r="Z173" s="249">
        <f t="shared" si="199"/>
        <v>2</v>
      </c>
      <c r="AA173" s="31">
        <v>79.27</v>
      </c>
      <c r="AB173" s="32">
        <f t="shared" si="200"/>
        <v>158.54</v>
      </c>
      <c r="AC173" s="32">
        <f t="shared" si="201"/>
        <v>0</v>
      </c>
      <c r="AD173" s="32">
        <f t="shared" si="202"/>
        <v>0</v>
      </c>
      <c r="AE173" s="32">
        <f t="shared" si="203"/>
        <v>0</v>
      </c>
      <c r="AF173" s="32">
        <f t="shared" si="204"/>
        <v>0</v>
      </c>
      <c r="AG173" s="32">
        <f t="shared" si="205"/>
        <v>0</v>
      </c>
      <c r="AH173" s="32">
        <f t="shared" si="206"/>
        <v>0</v>
      </c>
      <c r="AI173" s="32">
        <f t="shared" si="207"/>
        <v>0</v>
      </c>
      <c r="AJ173" s="32">
        <f t="shared" si="208"/>
        <v>0</v>
      </c>
      <c r="AK173" s="32">
        <f t="shared" si="209"/>
        <v>0</v>
      </c>
      <c r="AL173" s="32">
        <f t="shared" si="210"/>
        <v>0</v>
      </c>
      <c r="AM173" s="33">
        <f t="shared" si="211"/>
        <v>0</v>
      </c>
      <c r="AN173" s="33">
        <f t="shared" si="212"/>
        <v>0</v>
      </c>
      <c r="AO173" s="33">
        <f t="shared" si="213"/>
        <v>0</v>
      </c>
      <c r="AP173" s="33">
        <f t="shared" si="214"/>
        <v>0</v>
      </c>
      <c r="AQ173" s="32">
        <f t="shared" si="215"/>
        <v>0</v>
      </c>
      <c r="AR173" s="262">
        <f t="shared" si="216"/>
        <v>0</v>
      </c>
      <c r="AS173" s="199"/>
      <c r="AT173" s="106">
        <f t="shared" si="187"/>
        <v>0</v>
      </c>
      <c r="AU173" s="83">
        <f t="shared" si="217"/>
        <v>158.54</v>
      </c>
      <c r="AV173" s="214">
        <f t="shared" si="218"/>
        <v>0</v>
      </c>
      <c r="AW173" s="65"/>
      <c r="AX173" s="65"/>
      <c r="AY173" s="65"/>
      <c r="AZ173" s="65"/>
      <c r="BA173" s="65"/>
      <c r="BB173" s="65"/>
    </row>
    <row r="174" spans="1:54" x14ac:dyDescent="0.25">
      <c r="A174" s="24" t="s">
        <v>450</v>
      </c>
      <c r="B174" s="52" t="s">
        <v>451</v>
      </c>
      <c r="C174" s="26" t="s">
        <v>452</v>
      </c>
      <c r="D174" s="27" t="s">
        <v>93</v>
      </c>
      <c r="E174" s="28">
        <v>6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70"/>
      <c r="Q174" s="70"/>
      <c r="R174" s="70"/>
      <c r="S174" s="242"/>
      <c r="T174" s="225"/>
      <c r="U174" s="30">
        <f t="shared" si="194"/>
        <v>0</v>
      </c>
      <c r="V174" s="30">
        <f t="shared" si="195"/>
        <v>0</v>
      </c>
      <c r="W174" s="242"/>
      <c r="X174" s="30">
        <f t="shared" si="219"/>
        <v>0</v>
      </c>
      <c r="Y174" s="30">
        <f t="shared" si="220"/>
        <v>0</v>
      </c>
      <c r="Z174" s="249">
        <f t="shared" si="199"/>
        <v>6</v>
      </c>
      <c r="AA174" s="31">
        <v>136.61000000000001</v>
      </c>
      <c r="AB174" s="32">
        <f t="shared" si="200"/>
        <v>819.66</v>
      </c>
      <c r="AC174" s="32">
        <f t="shared" si="201"/>
        <v>0</v>
      </c>
      <c r="AD174" s="32">
        <f t="shared" si="202"/>
        <v>0</v>
      </c>
      <c r="AE174" s="32">
        <f t="shared" si="203"/>
        <v>0</v>
      </c>
      <c r="AF174" s="32">
        <f t="shared" si="204"/>
        <v>0</v>
      </c>
      <c r="AG174" s="32">
        <f t="shared" si="205"/>
        <v>0</v>
      </c>
      <c r="AH174" s="32">
        <f t="shared" si="206"/>
        <v>0</v>
      </c>
      <c r="AI174" s="32">
        <f t="shared" si="207"/>
        <v>0</v>
      </c>
      <c r="AJ174" s="32">
        <f t="shared" si="208"/>
        <v>0</v>
      </c>
      <c r="AK174" s="32">
        <f t="shared" si="209"/>
        <v>0</v>
      </c>
      <c r="AL174" s="32">
        <f t="shared" si="210"/>
        <v>0</v>
      </c>
      <c r="AM174" s="33">
        <f t="shared" si="211"/>
        <v>0</v>
      </c>
      <c r="AN174" s="33">
        <f t="shared" si="212"/>
        <v>0</v>
      </c>
      <c r="AO174" s="33">
        <f t="shared" si="213"/>
        <v>0</v>
      </c>
      <c r="AP174" s="33">
        <f t="shared" si="214"/>
        <v>0</v>
      </c>
      <c r="AQ174" s="32">
        <f t="shared" si="215"/>
        <v>0</v>
      </c>
      <c r="AR174" s="262">
        <f t="shared" si="216"/>
        <v>0</v>
      </c>
      <c r="AS174" s="199"/>
      <c r="AT174" s="106">
        <f t="shared" si="187"/>
        <v>0</v>
      </c>
      <c r="AU174" s="83">
        <f t="shared" si="217"/>
        <v>819.66</v>
      </c>
      <c r="AV174" s="214">
        <f t="shared" si="218"/>
        <v>0</v>
      </c>
      <c r="AW174" s="65"/>
      <c r="AX174" s="65"/>
      <c r="AY174" s="65"/>
      <c r="AZ174" s="65"/>
      <c r="BA174" s="65"/>
      <c r="BB174" s="65"/>
    </row>
    <row r="175" spans="1:54" x14ac:dyDescent="0.25">
      <c r="A175" s="24" t="s">
        <v>453</v>
      </c>
      <c r="B175" s="52" t="s">
        <v>454</v>
      </c>
      <c r="C175" s="26" t="s">
        <v>455</v>
      </c>
      <c r="D175" s="27" t="s">
        <v>93</v>
      </c>
      <c r="E175" s="28">
        <v>3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70"/>
      <c r="Q175" s="70"/>
      <c r="R175" s="70"/>
      <c r="S175" s="242"/>
      <c r="T175" s="225"/>
      <c r="U175" s="30">
        <f t="shared" si="194"/>
        <v>0</v>
      </c>
      <c r="V175" s="30">
        <f t="shared" si="195"/>
        <v>0</v>
      </c>
      <c r="W175" s="242"/>
      <c r="X175" s="30">
        <f t="shared" si="219"/>
        <v>0</v>
      </c>
      <c r="Y175" s="30">
        <f t="shared" si="220"/>
        <v>0</v>
      </c>
      <c r="Z175" s="249">
        <f t="shared" si="199"/>
        <v>3</v>
      </c>
      <c r="AA175" s="31">
        <v>139.74</v>
      </c>
      <c r="AB175" s="32">
        <f t="shared" si="200"/>
        <v>419.22</v>
      </c>
      <c r="AC175" s="32">
        <f t="shared" si="201"/>
        <v>0</v>
      </c>
      <c r="AD175" s="32">
        <f t="shared" si="202"/>
        <v>0</v>
      </c>
      <c r="AE175" s="32">
        <f t="shared" si="203"/>
        <v>0</v>
      </c>
      <c r="AF175" s="32">
        <f t="shared" si="204"/>
        <v>0</v>
      </c>
      <c r="AG175" s="32">
        <f t="shared" si="205"/>
        <v>0</v>
      </c>
      <c r="AH175" s="32">
        <f t="shared" si="206"/>
        <v>0</v>
      </c>
      <c r="AI175" s="32">
        <f t="shared" si="207"/>
        <v>0</v>
      </c>
      <c r="AJ175" s="32">
        <f t="shared" si="208"/>
        <v>0</v>
      </c>
      <c r="AK175" s="32">
        <f t="shared" si="209"/>
        <v>0</v>
      </c>
      <c r="AL175" s="32">
        <f t="shared" si="210"/>
        <v>0</v>
      </c>
      <c r="AM175" s="33">
        <f t="shared" si="211"/>
        <v>0</v>
      </c>
      <c r="AN175" s="33">
        <f t="shared" si="212"/>
        <v>0</v>
      </c>
      <c r="AO175" s="33">
        <f t="shared" si="213"/>
        <v>0</v>
      </c>
      <c r="AP175" s="33">
        <f t="shared" si="214"/>
        <v>0</v>
      </c>
      <c r="AQ175" s="32">
        <f t="shared" si="215"/>
        <v>0</v>
      </c>
      <c r="AR175" s="262">
        <f t="shared" si="216"/>
        <v>0</v>
      </c>
      <c r="AS175" s="199"/>
      <c r="AT175" s="106">
        <f t="shared" si="187"/>
        <v>0</v>
      </c>
      <c r="AU175" s="83">
        <f t="shared" si="217"/>
        <v>419.22</v>
      </c>
      <c r="AV175" s="214">
        <f t="shared" si="218"/>
        <v>0</v>
      </c>
      <c r="AW175" s="65"/>
      <c r="AX175" s="65"/>
      <c r="AY175" s="65"/>
      <c r="AZ175" s="65"/>
      <c r="BA175" s="65"/>
      <c r="BB175" s="65"/>
    </row>
    <row r="176" spans="1:54" x14ac:dyDescent="0.25">
      <c r="A176" s="24" t="s">
        <v>456</v>
      </c>
      <c r="B176" s="52" t="s">
        <v>457</v>
      </c>
      <c r="C176" s="26" t="s">
        <v>458</v>
      </c>
      <c r="D176" s="27" t="s">
        <v>93</v>
      </c>
      <c r="E176" s="28">
        <v>4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70"/>
      <c r="Q176" s="70"/>
      <c r="R176" s="70"/>
      <c r="S176" s="242"/>
      <c r="T176" s="225"/>
      <c r="U176" s="30">
        <f t="shared" si="194"/>
        <v>0</v>
      </c>
      <c r="V176" s="30">
        <f t="shared" si="195"/>
        <v>0</v>
      </c>
      <c r="W176" s="242"/>
      <c r="X176" s="30">
        <f t="shared" si="219"/>
        <v>0</v>
      </c>
      <c r="Y176" s="30">
        <f t="shared" si="220"/>
        <v>0</v>
      </c>
      <c r="Z176" s="249">
        <f t="shared" si="199"/>
        <v>4</v>
      </c>
      <c r="AA176" s="31">
        <v>204.9</v>
      </c>
      <c r="AB176" s="32">
        <f t="shared" si="200"/>
        <v>819.6</v>
      </c>
      <c r="AC176" s="32">
        <f t="shared" si="201"/>
        <v>0</v>
      </c>
      <c r="AD176" s="32">
        <f t="shared" si="202"/>
        <v>0</v>
      </c>
      <c r="AE176" s="32">
        <f t="shared" si="203"/>
        <v>0</v>
      </c>
      <c r="AF176" s="32">
        <f t="shared" si="204"/>
        <v>0</v>
      </c>
      <c r="AG176" s="32">
        <f t="shared" si="205"/>
        <v>0</v>
      </c>
      <c r="AH176" s="32">
        <f t="shared" si="206"/>
        <v>0</v>
      </c>
      <c r="AI176" s="32">
        <f t="shared" si="207"/>
        <v>0</v>
      </c>
      <c r="AJ176" s="32">
        <f t="shared" si="208"/>
        <v>0</v>
      </c>
      <c r="AK176" s="32">
        <f t="shared" si="209"/>
        <v>0</v>
      </c>
      <c r="AL176" s="32">
        <f t="shared" si="210"/>
        <v>0</v>
      </c>
      <c r="AM176" s="33">
        <f t="shared" si="211"/>
        <v>0</v>
      </c>
      <c r="AN176" s="33">
        <f t="shared" si="212"/>
        <v>0</v>
      </c>
      <c r="AO176" s="33">
        <f t="shared" si="213"/>
        <v>0</v>
      </c>
      <c r="AP176" s="33">
        <f t="shared" si="214"/>
        <v>0</v>
      </c>
      <c r="AQ176" s="32">
        <f t="shared" si="215"/>
        <v>0</v>
      </c>
      <c r="AR176" s="262">
        <f t="shared" si="216"/>
        <v>0</v>
      </c>
      <c r="AS176" s="199"/>
      <c r="AT176" s="106">
        <f t="shared" si="187"/>
        <v>0</v>
      </c>
      <c r="AU176" s="83">
        <f t="shared" si="217"/>
        <v>819.6</v>
      </c>
      <c r="AV176" s="214">
        <f t="shared" si="218"/>
        <v>0</v>
      </c>
      <c r="AW176" s="65"/>
      <c r="AX176" s="65"/>
      <c r="AY176" s="65"/>
      <c r="AZ176" s="65"/>
      <c r="BA176" s="65"/>
      <c r="BB176" s="65"/>
    </row>
    <row r="177" spans="1:54" x14ac:dyDescent="0.25">
      <c r="A177" s="24" t="s">
        <v>459</v>
      </c>
      <c r="B177" s="52" t="s">
        <v>460</v>
      </c>
      <c r="C177" s="26" t="s">
        <v>461</v>
      </c>
      <c r="D177" s="27" t="s">
        <v>80</v>
      </c>
      <c r="E177" s="28">
        <v>1181.0999999999999</v>
      </c>
      <c r="F177" s="28"/>
      <c r="G177" s="28"/>
      <c r="H177" s="28"/>
      <c r="I177" s="28"/>
      <c r="J177" s="28"/>
      <c r="K177" s="28"/>
      <c r="L177" s="28"/>
      <c r="M177" s="28">
        <v>450</v>
      </c>
      <c r="N177" s="28"/>
      <c r="O177" s="28">
        <v>200</v>
      </c>
      <c r="P177" s="70">
        <f>'[15]Mem. de cálc.'!H1165</f>
        <v>400</v>
      </c>
      <c r="Q177" s="70"/>
      <c r="R177" s="70"/>
      <c r="S177" s="242"/>
      <c r="T177" s="225"/>
      <c r="U177" s="30">
        <v>900</v>
      </c>
      <c r="V177" s="30">
        <f t="shared" si="195"/>
        <v>900</v>
      </c>
      <c r="W177" s="242"/>
      <c r="X177" s="30">
        <f t="shared" si="219"/>
        <v>900</v>
      </c>
      <c r="Y177" s="30">
        <f t="shared" si="220"/>
        <v>900</v>
      </c>
      <c r="Z177" s="249">
        <f t="shared" si="199"/>
        <v>281.09999999999991</v>
      </c>
      <c r="AA177" s="31">
        <v>6.4</v>
      </c>
      <c r="AB177" s="32">
        <f t="shared" si="200"/>
        <v>7559.04</v>
      </c>
      <c r="AC177" s="32">
        <f t="shared" si="201"/>
        <v>0</v>
      </c>
      <c r="AD177" s="32">
        <f t="shared" si="202"/>
        <v>0</v>
      </c>
      <c r="AE177" s="32">
        <f t="shared" si="203"/>
        <v>0</v>
      </c>
      <c r="AF177" s="32">
        <f t="shared" si="204"/>
        <v>0</v>
      </c>
      <c r="AG177" s="32">
        <f t="shared" si="205"/>
        <v>0</v>
      </c>
      <c r="AH177" s="32">
        <f t="shared" si="206"/>
        <v>0</v>
      </c>
      <c r="AI177" s="32">
        <f t="shared" si="207"/>
        <v>0</v>
      </c>
      <c r="AJ177" s="32">
        <f t="shared" si="208"/>
        <v>2880</v>
      </c>
      <c r="AK177" s="32">
        <f t="shared" si="209"/>
        <v>0</v>
      </c>
      <c r="AL177" s="32">
        <f t="shared" si="210"/>
        <v>1280</v>
      </c>
      <c r="AM177" s="33">
        <f t="shared" si="211"/>
        <v>2560</v>
      </c>
      <c r="AN177" s="33">
        <f t="shared" si="212"/>
        <v>0</v>
      </c>
      <c r="AO177" s="33">
        <f t="shared" si="213"/>
        <v>0</v>
      </c>
      <c r="AP177" s="33">
        <f t="shared" si="214"/>
        <v>0</v>
      </c>
      <c r="AQ177" s="32">
        <f t="shared" si="215"/>
        <v>5760</v>
      </c>
      <c r="AR177" s="262">
        <f t="shared" si="216"/>
        <v>0</v>
      </c>
      <c r="AS177" s="199"/>
      <c r="AT177" s="106">
        <f t="shared" si="187"/>
        <v>5760</v>
      </c>
      <c r="AU177" s="83">
        <f t="shared" si="217"/>
        <v>1799.04</v>
      </c>
      <c r="AV177" s="214">
        <f t="shared" si="218"/>
        <v>76.200152400304802</v>
      </c>
      <c r="AW177" s="65"/>
      <c r="AX177" s="65"/>
      <c r="AY177" s="65"/>
      <c r="AZ177" s="65"/>
      <c r="BA177" s="65"/>
      <c r="BB177" s="65"/>
    </row>
    <row r="178" spans="1:54" x14ac:dyDescent="0.25">
      <c r="A178" s="24" t="s">
        <v>462</v>
      </c>
      <c r="B178" s="52" t="s">
        <v>463</v>
      </c>
      <c r="C178" s="26" t="s">
        <v>464</v>
      </c>
      <c r="D178" s="27" t="s">
        <v>80</v>
      </c>
      <c r="E178" s="28">
        <v>75.099999999999994</v>
      </c>
      <c r="F178" s="28"/>
      <c r="G178" s="28"/>
      <c r="H178" s="28"/>
      <c r="I178" s="28"/>
      <c r="J178" s="28"/>
      <c r="K178" s="28"/>
      <c r="L178" s="28"/>
      <c r="M178" s="28">
        <v>35</v>
      </c>
      <c r="N178" s="28"/>
      <c r="O178" s="28"/>
      <c r="P178" s="70"/>
      <c r="Q178" s="70"/>
      <c r="R178" s="70"/>
      <c r="S178" s="242">
        <v>40.1</v>
      </c>
      <c r="T178" s="225"/>
      <c r="U178" s="30">
        <f t="shared" si="194"/>
        <v>35</v>
      </c>
      <c r="V178" s="30">
        <f t="shared" si="195"/>
        <v>35</v>
      </c>
      <c r="W178" s="242">
        <v>40.1</v>
      </c>
      <c r="X178" s="30">
        <f t="shared" si="219"/>
        <v>75.099999999999994</v>
      </c>
      <c r="Y178" s="30">
        <f t="shared" si="220"/>
        <v>75.099999999999994</v>
      </c>
      <c r="Z178" s="249">
        <f t="shared" si="199"/>
        <v>40.099999999999994</v>
      </c>
      <c r="AA178" s="31">
        <v>8.57</v>
      </c>
      <c r="AB178" s="32">
        <f t="shared" si="200"/>
        <v>643.61</v>
      </c>
      <c r="AC178" s="32">
        <f t="shared" si="201"/>
        <v>0</v>
      </c>
      <c r="AD178" s="32">
        <f t="shared" si="202"/>
        <v>0</v>
      </c>
      <c r="AE178" s="32">
        <f t="shared" si="203"/>
        <v>0</v>
      </c>
      <c r="AF178" s="32">
        <f t="shared" si="204"/>
        <v>0</v>
      </c>
      <c r="AG178" s="32">
        <f t="shared" si="205"/>
        <v>0</v>
      </c>
      <c r="AH178" s="32">
        <f t="shared" si="206"/>
        <v>0</v>
      </c>
      <c r="AI178" s="32">
        <f t="shared" si="207"/>
        <v>0</v>
      </c>
      <c r="AJ178" s="32">
        <f t="shared" si="208"/>
        <v>299.95</v>
      </c>
      <c r="AK178" s="32">
        <f t="shared" si="209"/>
        <v>0</v>
      </c>
      <c r="AL178" s="32">
        <f t="shared" si="210"/>
        <v>0</v>
      </c>
      <c r="AM178" s="33">
        <f t="shared" si="211"/>
        <v>0</v>
      </c>
      <c r="AN178" s="33">
        <f t="shared" si="212"/>
        <v>0</v>
      </c>
      <c r="AO178" s="33">
        <f t="shared" si="213"/>
        <v>0</v>
      </c>
      <c r="AP178" s="33">
        <f t="shared" si="214"/>
        <v>0</v>
      </c>
      <c r="AQ178" s="32">
        <f t="shared" si="215"/>
        <v>299.95</v>
      </c>
      <c r="AR178" s="262">
        <f>W178*AA178</f>
        <v>343.65700000000004</v>
      </c>
      <c r="AS178" s="199"/>
      <c r="AT178" s="106">
        <f t="shared" si="187"/>
        <v>299.95</v>
      </c>
      <c r="AU178" s="83">
        <f t="shared" si="217"/>
        <v>343.66</v>
      </c>
      <c r="AV178" s="214">
        <f t="shared" si="218"/>
        <v>46.60452729693742</v>
      </c>
      <c r="AW178" s="65"/>
      <c r="AX178" s="65"/>
      <c r="AY178" s="65"/>
      <c r="AZ178" s="65"/>
      <c r="BA178" s="65"/>
      <c r="BB178" s="65"/>
    </row>
    <row r="179" spans="1:54" x14ac:dyDescent="0.25">
      <c r="A179" s="24" t="s">
        <v>465</v>
      </c>
      <c r="B179" s="52" t="s">
        <v>466</v>
      </c>
      <c r="C179" s="26" t="s">
        <v>467</v>
      </c>
      <c r="D179" s="27" t="s">
        <v>80</v>
      </c>
      <c r="E179" s="28">
        <v>150.44999999999999</v>
      </c>
      <c r="F179" s="28"/>
      <c r="G179" s="28"/>
      <c r="H179" s="28"/>
      <c r="I179" s="28"/>
      <c r="J179" s="28"/>
      <c r="K179" s="28"/>
      <c r="L179" s="28"/>
      <c r="M179" s="28">
        <v>30</v>
      </c>
      <c r="N179" s="28"/>
      <c r="O179" s="28"/>
      <c r="P179" s="70"/>
      <c r="Q179" s="70"/>
      <c r="R179" s="70"/>
      <c r="S179" s="242">
        <v>150.44999999999999</v>
      </c>
      <c r="T179" s="225"/>
      <c r="U179" s="30">
        <v>0</v>
      </c>
      <c r="V179" s="30">
        <f t="shared" si="195"/>
        <v>0</v>
      </c>
      <c r="W179" s="242">
        <v>150.44999999999999</v>
      </c>
      <c r="X179" s="30">
        <f t="shared" si="219"/>
        <v>150.44999999999999</v>
      </c>
      <c r="Y179" s="30">
        <f t="shared" si="220"/>
        <v>150.44999999999999</v>
      </c>
      <c r="Z179" s="249">
        <f t="shared" si="199"/>
        <v>150.44999999999999</v>
      </c>
      <c r="AA179" s="31">
        <v>17.82</v>
      </c>
      <c r="AB179" s="32">
        <f t="shared" si="200"/>
        <v>2681.02</v>
      </c>
      <c r="AC179" s="32">
        <f t="shared" si="201"/>
        <v>0</v>
      </c>
      <c r="AD179" s="32">
        <f t="shared" si="202"/>
        <v>0</v>
      </c>
      <c r="AE179" s="32">
        <f t="shared" si="203"/>
        <v>0</v>
      </c>
      <c r="AF179" s="32">
        <f t="shared" si="204"/>
        <v>0</v>
      </c>
      <c r="AG179" s="32">
        <f t="shared" si="205"/>
        <v>0</v>
      </c>
      <c r="AH179" s="32">
        <f t="shared" si="206"/>
        <v>0</v>
      </c>
      <c r="AI179" s="32">
        <f t="shared" si="207"/>
        <v>0</v>
      </c>
      <c r="AJ179" s="32">
        <f t="shared" si="208"/>
        <v>534.6</v>
      </c>
      <c r="AK179" s="32">
        <f t="shared" si="209"/>
        <v>0</v>
      </c>
      <c r="AL179" s="32">
        <f t="shared" si="210"/>
        <v>0</v>
      </c>
      <c r="AM179" s="33">
        <f t="shared" si="211"/>
        <v>0</v>
      </c>
      <c r="AN179" s="33">
        <f t="shared" si="212"/>
        <v>0</v>
      </c>
      <c r="AO179" s="33">
        <f t="shared" si="213"/>
        <v>0</v>
      </c>
      <c r="AP179" s="33">
        <f t="shared" si="214"/>
        <v>0</v>
      </c>
      <c r="AQ179" s="32">
        <f t="shared" si="215"/>
        <v>0</v>
      </c>
      <c r="AR179" s="262">
        <f t="shared" ref="AR179:AR242" si="222">W179*AA179</f>
        <v>2681.0189999999998</v>
      </c>
      <c r="AS179" s="199"/>
      <c r="AT179" s="106">
        <f t="shared" si="187"/>
        <v>0</v>
      </c>
      <c r="AU179" s="83">
        <f t="shared" si="217"/>
        <v>2681.02</v>
      </c>
      <c r="AV179" s="214">
        <f t="shared" si="218"/>
        <v>0</v>
      </c>
      <c r="AW179" s="65"/>
      <c r="AX179" s="65"/>
      <c r="AY179" s="65"/>
      <c r="AZ179" s="65"/>
      <c r="BA179" s="65"/>
      <c r="BB179" s="65"/>
    </row>
    <row r="180" spans="1:54" x14ac:dyDescent="0.25">
      <c r="A180" s="24" t="s">
        <v>468</v>
      </c>
      <c r="B180" s="52" t="s">
        <v>469</v>
      </c>
      <c r="C180" s="26" t="s">
        <v>470</v>
      </c>
      <c r="D180" s="27" t="s">
        <v>80</v>
      </c>
      <c r="E180" s="28">
        <v>79.900000000000006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70"/>
      <c r="Q180" s="70"/>
      <c r="R180" s="70"/>
      <c r="S180" s="242">
        <v>79.900000000000006</v>
      </c>
      <c r="T180" s="225"/>
      <c r="U180" s="30">
        <f t="shared" si="194"/>
        <v>0</v>
      </c>
      <c r="V180" s="30">
        <f t="shared" si="195"/>
        <v>0</v>
      </c>
      <c r="W180" s="242">
        <v>79.900000000000006</v>
      </c>
      <c r="X180" s="30">
        <f t="shared" si="219"/>
        <v>79.900000000000006</v>
      </c>
      <c r="Y180" s="30">
        <f t="shared" si="220"/>
        <v>79.900000000000006</v>
      </c>
      <c r="Z180" s="249">
        <f t="shared" si="199"/>
        <v>79.900000000000006</v>
      </c>
      <c r="AA180" s="31">
        <v>35.51</v>
      </c>
      <c r="AB180" s="32">
        <f t="shared" si="200"/>
        <v>2837.25</v>
      </c>
      <c r="AC180" s="32">
        <f t="shared" si="201"/>
        <v>0</v>
      </c>
      <c r="AD180" s="32">
        <f t="shared" si="202"/>
        <v>0</v>
      </c>
      <c r="AE180" s="32">
        <f t="shared" si="203"/>
        <v>0</v>
      </c>
      <c r="AF180" s="32">
        <f t="shared" si="204"/>
        <v>0</v>
      </c>
      <c r="AG180" s="32">
        <f t="shared" si="205"/>
        <v>0</v>
      </c>
      <c r="AH180" s="32">
        <f t="shared" si="206"/>
        <v>0</v>
      </c>
      <c r="AI180" s="32">
        <f t="shared" si="207"/>
        <v>0</v>
      </c>
      <c r="AJ180" s="32">
        <f t="shared" si="208"/>
        <v>0</v>
      </c>
      <c r="AK180" s="32">
        <f t="shared" si="209"/>
        <v>0</v>
      </c>
      <c r="AL180" s="32">
        <f t="shared" si="210"/>
        <v>0</v>
      </c>
      <c r="AM180" s="33">
        <f t="shared" si="211"/>
        <v>0</v>
      </c>
      <c r="AN180" s="33">
        <f t="shared" si="212"/>
        <v>0</v>
      </c>
      <c r="AO180" s="33">
        <f t="shared" si="213"/>
        <v>0</v>
      </c>
      <c r="AP180" s="33">
        <f t="shared" si="214"/>
        <v>0</v>
      </c>
      <c r="AQ180" s="32">
        <f t="shared" si="215"/>
        <v>0</v>
      </c>
      <c r="AR180" s="262">
        <f t="shared" si="222"/>
        <v>2837.2490000000003</v>
      </c>
      <c r="AS180" s="199"/>
      <c r="AT180" s="106">
        <f t="shared" si="187"/>
        <v>0</v>
      </c>
      <c r="AU180" s="83">
        <f t="shared" si="217"/>
        <v>2837.25</v>
      </c>
      <c r="AV180" s="214">
        <f t="shared" si="218"/>
        <v>0</v>
      </c>
      <c r="AW180" s="65"/>
      <c r="AX180" s="65"/>
      <c r="AY180" s="65"/>
      <c r="AZ180" s="65"/>
      <c r="BA180" s="65"/>
      <c r="BB180" s="65"/>
    </row>
    <row r="181" spans="1:54" x14ac:dyDescent="0.25">
      <c r="A181" s="24" t="s">
        <v>471</v>
      </c>
      <c r="B181" s="52" t="s">
        <v>472</v>
      </c>
      <c r="C181" s="26" t="s">
        <v>473</v>
      </c>
      <c r="D181" s="27" t="s">
        <v>93</v>
      </c>
      <c r="E181" s="28">
        <v>124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70"/>
      <c r="Q181" s="70"/>
      <c r="R181" s="70"/>
      <c r="S181" s="242"/>
      <c r="T181" s="225"/>
      <c r="U181" s="30">
        <f t="shared" si="194"/>
        <v>0</v>
      </c>
      <c r="V181" s="30">
        <f t="shared" si="195"/>
        <v>0</v>
      </c>
      <c r="W181" s="242"/>
      <c r="X181" s="30">
        <f t="shared" si="219"/>
        <v>0</v>
      </c>
      <c r="Y181" s="30">
        <f t="shared" si="220"/>
        <v>0</v>
      </c>
      <c r="Z181" s="249">
        <f t="shared" si="199"/>
        <v>124</v>
      </c>
      <c r="AA181" s="31">
        <v>80.709999999999994</v>
      </c>
      <c r="AB181" s="32">
        <f t="shared" si="200"/>
        <v>10008.040000000001</v>
      </c>
      <c r="AC181" s="32">
        <f t="shared" si="201"/>
        <v>0</v>
      </c>
      <c r="AD181" s="32">
        <f t="shared" si="202"/>
        <v>0</v>
      </c>
      <c r="AE181" s="32">
        <f t="shared" si="203"/>
        <v>0</v>
      </c>
      <c r="AF181" s="32">
        <f t="shared" si="204"/>
        <v>0</v>
      </c>
      <c r="AG181" s="32">
        <f t="shared" si="205"/>
        <v>0</v>
      </c>
      <c r="AH181" s="32">
        <f t="shared" si="206"/>
        <v>0</v>
      </c>
      <c r="AI181" s="32">
        <f t="shared" si="207"/>
        <v>0</v>
      </c>
      <c r="AJ181" s="32">
        <f t="shared" si="208"/>
        <v>0</v>
      </c>
      <c r="AK181" s="32">
        <f t="shared" si="209"/>
        <v>0</v>
      </c>
      <c r="AL181" s="32">
        <f t="shared" si="210"/>
        <v>0</v>
      </c>
      <c r="AM181" s="33">
        <f t="shared" si="211"/>
        <v>0</v>
      </c>
      <c r="AN181" s="33">
        <f t="shared" si="212"/>
        <v>0</v>
      </c>
      <c r="AO181" s="33">
        <f t="shared" si="213"/>
        <v>0</v>
      </c>
      <c r="AP181" s="33">
        <f t="shared" si="214"/>
        <v>0</v>
      </c>
      <c r="AQ181" s="32">
        <f t="shared" si="215"/>
        <v>0</v>
      </c>
      <c r="AR181" s="262">
        <f t="shared" si="222"/>
        <v>0</v>
      </c>
      <c r="AS181" s="199"/>
      <c r="AT181" s="106">
        <f t="shared" si="187"/>
        <v>0</v>
      </c>
      <c r="AU181" s="83">
        <f t="shared" si="217"/>
        <v>10008.040000000001</v>
      </c>
      <c r="AV181" s="214">
        <f t="shared" si="218"/>
        <v>0</v>
      </c>
      <c r="AW181" s="65"/>
      <c r="AX181" s="65"/>
      <c r="AY181" s="65"/>
      <c r="AZ181" s="65"/>
      <c r="BA181" s="65"/>
      <c r="BB181" s="65"/>
    </row>
    <row r="182" spans="1:54" x14ac:dyDescent="0.25">
      <c r="A182" s="24" t="s">
        <v>474</v>
      </c>
      <c r="B182" s="52" t="s">
        <v>475</v>
      </c>
      <c r="C182" s="26" t="s">
        <v>476</v>
      </c>
      <c r="D182" s="27" t="s">
        <v>93</v>
      </c>
      <c r="E182" s="28">
        <v>13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70"/>
      <c r="Q182" s="70"/>
      <c r="R182" s="70"/>
      <c r="S182" s="242"/>
      <c r="T182" s="225"/>
      <c r="U182" s="30">
        <f t="shared" si="194"/>
        <v>0</v>
      </c>
      <c r="V182" s="30">
        <f t="shared" si="195"/>
        <v>0</v>
      </c>
      <c r="W182" s="242"/>
      <c r="X182" s="30">
        <f t="shared" si="219"/>
        <v>0</v>
      </c>
      <c r="Y182" s="30">
        <f t="shared" si="220"/>
        <v>0</v>
      </c>
      <c r="Z182" s="249">
        <f t="shared" si="199"/>
        <v>13</v>
      </c>
      <c r="AA182" s="31">
        <v>62.81</v>
      </c>
      <c r="AB182" s="32">
        <f t="shared" si="200"/>
        <v>816.53</v>
      </c>
      <c r="AC182" s="32">
        <f t="shared" si="201"/>
        <v>0</v>
      </c>
      <c r="AD182" s="32">
        <f t="shared" si="202"/>
        <v>0</v>
      </c>
      <c r="AE182" s="32">
        <f t="shared" si="203"/>
        <v>0</v>
      </c>
      <c r="AF182" s="32">
        <f t="shared" si="204"/>
        <v>0</v>
      </c>
      <c r="AG182" s="32">
        <f t="shared" si="205"/>
        <v>0</v>
      </c>
      <c r="AH182" s="32">
        <f t="shared" si="206"/>
        <v>0</v>
      </c>
      <c r="AI182" s="32">
        <f t="shared" si="207"/>
        <v>0</v>
      </c>
      <c r="AJ182" s="32">
        <f t="shared" si="208"/>
        <v>0</v>
      </c>
      <c r="AK182" s="32">
        <f t="shared" si="209"/>
        <v>0</v>
      </c>
      <c r="AL182" s="32">
        <f t="shared" si="210"/>
        <v>0</v>
      </c>
      <c r="AM182" s="33">
        <f t="shared" si="211"/>
        <v>0</v>
      </c>
      <c r="AN182" s="33">
        <f t="shared" si="212"/>
        <v>0</v>
      </c>
      <c r="AO182" s="33">
        <f t="shared" si="213"/>
        <v>0</v>
      </c>
      <c r="AP182" s="33">
        <f t="shared" si="214"/>
        <v>0</v>
      </c>
      <c r="AQ182" s="32">
        <f t="shared" si="215"/>
        <v>0</v>
      </c>
      <c r="AR182" s="262">
        <f t="shared" si="222"/>
        <v>0</v>
      </c>
      <c r="AS182" s="199"/>
      <c r="AT182" s="106">
        <f t="shared" ref="AT182:AT245" si="223">AQ182+AP182</f>
        <v>0</v>
      </c>
      <c r="AU182" s="83">
        <f t="shared" si="217"/>
        <v>816.53</v>
      </c>
      <c r="AV182" s="214">
        <f t="shared" si="218"/>
        <v>0</v>
      </c>
      <c r="AW182" s="65"/>
      <c r="AX182" s="65"/>
      <c r="AY182" s="65"/>
      <c r="AZ182" s="65"/>
      <c r="BA182" s="65"/>
      <c r="BB182" s="65"/>
    </row>
    <row r="183" spans="1:54" x14ac:dyDescent="0.25">
      <c r="A183" s="24" t="s">
        <v>477</v>
      </c>
      <c r="B183" s="52" t="s">
        <v>478</v>
      </c>
      <c r="C183" s="26" t="s">
        <v>479</v>
      </c>
      <c r="D183" s="27" t="s">
        <v>93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70"/>
      <c r="Q183" s="70"/>
      <c r="R183" s="70"/>
      <c r="S183" s="242"/>
      <c r="T183" s="225">
        <v>1.5</v>
      </c>
      <c r="U183" s="30">
        <f t="shared" si="194"/>
        <v>0</v>
      </c>
      <c r="V183" s="30">
        <f t="shared" si="195"/>
        <v>1.5</v>
      </c>
      <c r="W183" s="242"/>
      <c r="X183" s="30">
        <f t="shared" si="219"/>
        <v>0</v>
      </c>
      <c r="Y183" s="30">
        <f t="shared" si="220"/>
        <v>1.5</v>
      </c>
      <c r="Z183" s="249">
        <f t="shared" si="199"/>
        <v>1.5</v>
      </c>
      <c r="AA183" s="31">
        <v>534.82000000000005</v>
      </c>
      <c r="AB183" s="32">
        <f t="shared" si="200"/>
        <v>1604.46</v>
      </c>
      <c r="AC183" s="32">
        <f t="shared" si="201"/>
        <v>0</v>
      </c>
      <c r="AD183" s="32">
        <f t="shared" si="202"/>
        <v>0</v>
      </c>
      <c r="AE183" s="32">
        <f t="shared" si="203"/>
        <v>0</v>
      </c>
      <c r="AF183" s="32">
        <f t="shared" si="204"/>
        <v>0</v>
      </c>
      <c r="AG183" s="32">
        <f t="shared" si="205"/>
        <v>0</v>
      </c>
      <c r="AH183" s="32">
        <f t="shared" si="206"/>
        <v>0</v>
      </c>
      <c r="AI183" s="32">
        <f t="shared" si="207"/>
        <v>0</v>
      </c>
      <c r="AJ183" s="32">
        <f t="shared" si="208"/>
        <v>0</v>
      </c>
      <c r="AK183" s="32">
        <f t="shared" si="209"/>
        <v>0</v>
      </c>
      <c r="AL183" s="32">
        <f t="shared" si="210"/>
        <v>0</v>
      </c>
      <c r="AM183" s="33">
        <f t="shared" si="211"/>
        <v>0</v>
      </c>
      <c r="AN183" s="33">
        <f t="shared" si="212"/>
        <v>0</v>
      </c>
      <c r="AO183" s="33">
        <f t="shared" si="213"/>
        <v>0</v>
      </c>
      <c r="AP183" s="33">
        <f t="shared" si="214"/>
        <v>802.23</v>
      </c>
      <c r="AQ183" s="32">
        <f t="shared" si="215"/>
        <v>0</v>
      </c>
      <c r="AR183" s="262">
        <f t="shared" si="222"/>
        <v>0</v>
      </c>
      <c r="AS183" s="199"/>
      <c r="AT183" s="106">
        <f t="shared" si="223"/>
        <v>802.23</v>
      </c>
      <c r="AU183" s="83">
        <f t="shared" si="217"/>
        <v>802.23</v>
      </c>
      <c r="AV183" s="214">
        <f t="shared" si="218"/>
        <v>50</v>
      </c>
      <c r="AW183" s="65"/>
      <c r="AX183" s="65"/>
      <c r="AY183" s="65"/>
      <c r="AZ183" s="65"/>
      <c r="BA183" s="65"/>
      <c r="BB183" s="65"/>
    </row>
    <row r="184" spans="1:54" x14ac:dyDescent="0.25">
      <c r="A184" s="24" t="s">
        <v>480</v>
      </c>
      <c r="B184" s="52" t="s">
        <v>481</v>
      </c>
      <c r="C184" s="26" t="s">
        <v>482</v>
      </c>
      <c r="D184" s="27" t="s">
        <v>93</v>
      </c>
      <c r="E184" s="28">
        <v>1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70"/>
      <c r="Q184" s="70"/>
      <c r="R184" s="70"/>
      <c r="S184" s="242"/>
      <c r="T184" s="225">
        <v>0.5</v>
      </c>
      <c r="U184" s="30">
        <f t="shared" si="194"/>
        <v>0</v>
      </c>
      <c r="V184" s="30">
        <f t="shared" si="195"/>
        <v>0.5</v>
      </c>
      <c r="W184" s="242"/>
      <c r="X184" s="30">
        <f t="shared" si="219"/>
        <v>0</v>
      </c>
      <c r="Y184" s="30">
        <f t="shared" si="220"/>
        <v>0.5</v>
      </c>
      <c r="Z184" s="249">
        <f t="shared" si="199"/>
        <v>0.5</v>
      </c>
      <c r="AA184" s="31">
        <v>437.22</v>
      </c>
      <c r="AB184" s="32">
        <f t="shared" si="200"/>
        <v>437.22</v>
      </c>
      <c r="AC184" s="32">
        <f t="shared" si="201"/>
        <v>0</v>
      </c>
      <c r="AD184" s="32">
        <f t="shared" si="202"/>
        <v>0</v>
      </c>
      <c r="AE184" s="32">
        <f t="shared" si="203"/>
        <v>0</v>
      </c>
      <c r="AF184" s="32">
        <f t="shared" si="204"/>
        <v>0</v>
      </c>
      <c r="AG184" s="32">
        <f t="shared" si="205"/>
        <v>0</v>
      </c>
      <c r="AH184" s="32">
        <f t="shared" si="206"/>
        <v>0</v>
      </c>
      <c r="AI184" s="32">
        <f t="shared" si="207"/>
        <v>0</v>
      </c>
      <c r="AJ184" s="32">
        <f t="shared" si="208"/>
        <v>0</v>
      </c>
      <c r="AK184" s="32">
        <f t="shared" si="209"/>
        <v>0</v>
      </c>
      <c r="AL184" s="32">
        <f t="shared" si="210"/>
        <v>0</v>
      </c>
      <c r="AM184" s="33">
        <f t="shared" si="211"/>
        <v>0</v>
      </c>
      <c r="AN184" s="33">
        <f t="shared" si="212"/>
        <v>0</v>
      </c>
      <c r="AO184" s="33">
        <f t="shared" si="213"/>
        <v>0</v>
      </c>
      <c r="AP184" s="33">
        <f t="shared" si="214"/>
        <v>218.61</v>
      </c>
      <c r="AQ184" s="32">
        <f t="shared" si="215"/>
        <v>0</v>
      </c>
      <c r="AR184" s="262">
        <f t="shared" si="222"/>
        <v>0</v>
      </c>
      <c r="AS184" s="199"/>
      <c r="AT184" s="106">
        <f t="shared" si="223"/>
        <v>218.61</v>
      </c>
      <c r="AU184" s="83">
        <f t="shared" si="217"/>
        <v>218.61</v>
      </c>
      <c r="AV184" s="214">
        <f t="shared" si="218"/>
        <v>50</v>
      </c>
      <c r="AW184" s="65"/>
      <c r="AX184" s="65"/>
      <c r="AY184" s="65"/>
      <c r="AZ184" s="65"/>
      <c r="BA184" s="65"/>
      <c r="BB184" s="65"/>
    </row>
    <row r="185" spans="1:54" ht="28.5" x14ac:dyDescent="0.25">
      <c r="A185" s="24" t="s">
        <v>483</v>
      </c>
      <c r="B185" s="52" t="s">
        <v>484</v>
      </c>
      <c r="C185" s="26" t="s">
        <v>485</v>
      </c>
      <c r="D185" s="27" t="s">
        <v>93</v>
      </c>
      <c r="E185" s="28">
        <v>1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70"/>
      <c r="Q185" s="70"/>
      <c r="R185" s="70"/>
      <c r="S185" s="242">
        <v>1</v>
      </c>
      <c r="T185" s="225"/>
      <c r="U185" s="30">
        <f t="shared" si="194"/>
        <v>0</v>
      </c>
      <c r="V185" s="30">
        <f t="shared" si="195"/>
        <v>0</v>
      </c>
      <c r="W185" s="242">
        <v>1</v>
      </c>
      <c r="X185" s="30">
        <f t="shared" si="219"/>
        <v>1</v>
      </c>
      <c r="Y185" s="30">
        <f t="shared" si="220"/>
        <v>1</v>
      </c>
      <c r="Z185" s="249">
        <f t="shared" si="199"/>
        <v>1</v>
      </c>
      <c r="AA185" s="31">
        <v>150.65</v>
      </c>
      <c r="AB185" s="32">
        <f t="shared" si="200"/>
        <v>150.65</v>
      </c>
      <c r="AC185" s="32">
        <f t="shared" si="201"/>
        <v>0</v>
      </c>
      <c r="AD185" s="32">
        <f t="shared" si="202"/>
        <v>0</v>
      </c>
      <c r="AE185" s="32">
        <f t="shared" si="203"/>
        <v>0</v>
      </c>
      <c r="AF185" s="32">
        <f t="shared" si="204"/>
        <v>0</v>
      </c>
      <c r="AG185" s="32">
        <f t="shared" si="205"/>
        <v>0</v>
      </c>
      <c r="AH185" s="32">
        <f t="shared" si="206"/>
        <v>0</v>
      </c>
      <c r="AI185" s="32">
        <f t="shared" si="207"/>
        <v>0</v>
      </c>
      <c r="AJ185" s="32">
        <f t="shared" si="208"/>
        <v>0</v>
      </c>
      <c r="AK185" s="32">
        <f t="shared" si="209"/>
        <v>0</v>
      </c>
      <c r="AL185" s="32">
        <f t="shared" si="210"/>
        <v>0</v>
      </c>
      <c r="AM185" s="33">
        <f t="shared" si="211"/>
        <v>0</v>
      </c>
      <c r="AN185" s="33">
        <f t="shared" si="212"/>
        <v>0</v>
      </c>
      <c r="AO185" s="33">
        <f t="shared" si="213"/>
        <v>0</v>
      </c>
      <c r="AP185" s="33">
        <f t="shared" si="214"/>
        <v>0</v>
      </c>
      <c r="AQ185" s="32">
        <f t="shared" si="215"/>
        <v>0</v>
      </c>
      <c r="AR185" s="262">
        <f t="shared" si="222"/>
        <v>150.65</v>
      </c>
      <c r="AS185" s="199"/>
      <c r="AT185" s="106">
        <f t="shared" si="223"/>
        <v>0</v>
      </c>
      <c r="AU185" s="83">
        <f t="shared" si="217"/>
        <v>150.65</v>
      </c>
      <c r="AV185" s="214">
        <f t="shared" si="218"/>
        <v>0</v>
      </c>
      <c r="AW185" s="65"/>
      <c r="AX185" s="65"/>
      <c r="AY185" s="65"/>
      <c r="AZ185" s="65"/>
      <c r="BA185" s="65"/>
      <c r="BB185" s="65"/>
    </row>
    <row r="186" spans="1:54" ht="28.5" x14ac:dyDescent="0.25">
      <c r="A186" s="24" t="s">
        <v>486</v>
      </c>
      <c r="B186" s="52" t="s">
        <v>487</v>
      </c>
      <c r="C186" s="26" t="s">
        <v>488</v>
      </c>
      <c r="D186" s="27" t="s">
        <v>93</v>
      </c>
      <c r="E186" s="28">
        <v>1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70"/>
      <c r="Q186" s="70"/>
      <c r="R186" s="70"/>
      <c r="S186" s="242"/>
      <c r="T186" s="225"/>
      <c r="U186" s="30">
        <f t="shared" si="194"/>
        <v>0</v>
      </c>
      <c r="V186" s="30">
        <f t="shared" si="195"/>
        <v>0</v>
      </c>
      <c r="W186" s="242"/>
      <c r="X186" s="30">
        <f t="shared" si="219"/>
        <v>0</v>
      </c>
      <c r="Y186" s="30">
        <f t="shared" si="220"/>
        <v>0</v>
      </c>
      <c r="Z186" s="249">
        <f t="shared" si="199"/>
        <v>1</v>
      </c>
      <c r="AA186" s="31">
        <v>6021.77</v>
      </c>
      <c r="AB186" s="32">
        <f t="shared" si="200"/>
        <v>6021.77</v>
      </c>
      <c r="AC186" s="32">
        <f t="shared" si="201"/>
        <v>0</v>
      </c>
      <c r="AD186" s="32">
        <f t="shared" si="202"/>
        <v>0</v>
      </c>
      <c r="AE186" s="32">
        <f t="shared" si="203"/>
        <v>0</v>
      </c>
      <c r="AF186" s="32">
        <f t="shared" si="204"/>
        <v>0</v>
      </c>
      <c r="AG186" s="32">
        <f t="shared" si="205"/>
        <v>0</v>
      </c>
      <c r="AH186" s="32">
        <f t="shared" si="206"/>
        <v>0</v>
      </c>
      <c r="AI186" s="32">
        <f t="shared" si="207"/>
        <v>0</v>
      </c>
      <c r="AJ186" s="32">
        <f t="shared" si="208"/>
        <v>0</v>
      </c>
      <c r="AK186" s="32">
        <f t="shared" si="209"/>
        <v>0</v>
      </c>
      <c r="AL186" s="32">
        <f t="shared" si="210"/>
        <v>0</v>
      </c>
      <c r="AM186" s="33">
        <f t="shared" si="211"/>
        <v>0</v>
      </c>
      <c r="AN186" s="33">
        <f t="shared" si="212"/>
        <v>0</v>
      </c>
      <c r="AO186" s="33">
        <f t="shared" si="213"/>
        <v>0</v>
      </c>
      <c r="AP186" s="33">
        <f t="shared" si="214"/>
        <v>0</v>
      </c>
      <c r="AQ186" s="32">
        <f t="shared" si="215"/>
        <v>0</v>
      </c>
      <c r="AR186" s="262">
        <f t="shared" si="222"/>
        <v>0</v>
      </c>
      <c r="AS186" s="199"/>
      <c r="AT186" s="106">
        <f t="shared" si="223"/>
        <v>0</v>
      </c>
      <c r="AU186" s="83">
        <f t="shared" si="217"/>
        <v>6021.77</v>
      </c>
      <c r="AV186" s="214">
        <f t="shared" si="218"/>
        <v>0</v>
      </c>
      <c r="AW186" s="65"/>
      <c r="AX186" s="65"/>
      <c r="AY186" s="65"/>
      <c r="AZ186" s="65"/>
      <c r="BA186" s="65"/>
      <c r="BB186" s="65"/>
    </row>
    <row r="187" spans="1:54" x14ac:dyDescent="0.25">
      <c r="A187" s="11"/>
      <c r="B187" s="11"/>
      <c r="C187" s="13" t="s">
        <v>489</v>
      </c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68"/>
      <c r="Q187" s="68"/>
      <c r="R187" s="68"/>
      <c r="S187" s="242"/>
      <c r="T187" s="221"/>
      <c r="U187" s="38">
        <f t="shared" si="194"/>
        <v>0</v>
      </c>
      <c r="V187" s="38">
        <f t="shared" si="195"/>
        <v>0</v>
      </c>
      <c r="W187" s="242"/>
      <c r="X187" s="38"/>
      <c r="Y187" s="38">
        <f t="shared" si="196"/>
        <v>0</v>
      </c>
      <c r="Z187" s="250"/>
      <c r="AA187" s="39"/>
      <c r="AB187" s="41">
        <f t="shared" ref="AB187" si="224">SUM(AB142:AB186)</f>
        <v>87523.75</v>
      </c>
      <c r="AC187" s="41">
        <f>SUM(AC142:AC186)</f>
        <v>0</v>
      </c>
      <c r="AD187" s="41">
        <f t="shared" ref="AD187:AQ187" si="225">SUM(AD142:AD186)</f>
        <v>0</v>
      </c>
      <c r="AE187" s="41">
        <f t="shared" si="225"/>
        <v>0</v>
      </c>
      <c r="AF187" s="41">
        <f t="shared" si="225"/>
        <v>0</v>
      </c>
      <c r="AG187" s="41">
        <f t="shared" si="225"/>
        <v>0</v>
      </c>
      <c r="AH187" s="41">
        <f t="shared" si="225"/>
        <v>0</v>
      </c>
      <c r="AI187" s="41">
        <f t="shared" si="225"/>
        <v>0</v>
      </c>
      <c r="AJ187" s="41">
        <f t="shared" si="225"/>
        <v>3714.5499999999997</v>
      </c>
      <c r="AK187" s="41">
        <f t="shared" si="225"/>
        <v>0</v>
      </c>
      <c r="AL187" s="41">
        <f t="shared" si="225"/>
        <v>1646.5</v>
      </c>
      <c r="AM187" s="41">
        <f t="shared" si="225"/>
        <v>2560</v>
      </c>
      <c r="AN187" s="41">
        <f t="shared" si="225"/>
        <v>0</v>
      </c>
      <c r="AO187" s="41">
        <f t="shared" si="225"/>
        <v>0</v>
      </c>
      <c r="AP187" s="40">
        <f>SUM(AP142:AP186)</f>
        <v>14683.324849999999</v>
      </c>
      <c r="AQ187" s="41">
        <f t="shared" si="225"/>
        <v>6426.45</v>
      </c>
      <c r="AR187" s="272">
        <f t="shared" si="216"/>
        <v>0</v>
      </c>
      <c r="AS187" s="200"/>
      <c r="AT187" s="202">
        <f>SUBTOTAL(9,AT142:AT186)</f>
        <v>21109.774850000002</v>
      </c>
      <c r="AU187" s="270">
        <f t="shared" si="217"/>
        <v>66413.975149999998</v>
      </c>
      <c r="AV187" s="214"/>
      <c r="AW187" s="110">
        <f>AT187+AU187</f>
        <v>87523.75</v>
      </c>
      <c r="AX187" s="110">
        <f>AB187</f>
        <v>87523.75</v>
      </c>
      <c r="AY187" s="23"/>
      <c r="AZ187" s="23"/>
      <c r="BA187" s="23"/>
      <c r="BB187" s="23"/>
    </row>
    <row r="188" spans="1:54" x14ac:dyDescent="0.25">
      <c r="A188" s="58"/>
      <c r="B188" s="59"/>
      <c r="C188" s="66"/>
      <c r="D188" s="60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70"/>
      <c r="Q188" s="70"/>
      <c r="R188" s="70"/>
      <c r="S188" s="242"/>
      <c r="T188" s="225"/>
      <c r="U188" s="30">
        <f t="shared" si="194"/>
        <v>0</v>
      </c>
      <c r="V188" s="30">
        <f t="shared" si="195"/>
        <v>0</v>
      </c>
      <c r="W188" s="242"/>
      <c r="X188" s="30">
        <f t="shared" ref="X188" si="226">W188+U188</f>
        <v>0</v>
      </c>
      <c r="Y188" s="30">
        <f t="shared" ref="Y188" si="227">V188+W188</f>
        <v>0</v>
      </c>
      <c r="Z188" s="249"/>
      <c r="AA188" s="71"/>
      <c r="AB188" s="48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3"/>
      <c r="AN188" s="33"/>
      <c r="AO188" s="33"/>
      <c r="AP188" s="33"/>
      <c r="AQ188" s="32"/>
      <c r="AR188" s="262">
        <f t="shared" si="222"/>
        <v>0</v>
      </c>
      <c r="AS188" s="199"/>
      <c r="AT188" s="271"/>
      <c r="AU188" s="83"/>
      <c r="AV188" s="214"/>
      <c r="AW188" s="65"/>
      <c r="AX188" s="65"/>
      <c r="AY188" s="65"/>
      <c r="AZ188" s="65"/>
      <c r="BA188" s="65"/>
      <c r="BB188" s="65"/>
    </row>
    <row r="189" spans="1:54" x14ac:dyDescent="0.25">
      <c r="A189" s="11"/>
      <c r="B189" s="11" t="s">
        <v>490</v>
      </c>
      <c r="C189" s="74" t="s">
        <v>491</v>
      </c>
      <c r="D189" s="13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68"/>
      <c r="Q189" s="68"/>
      <c r="R189" s="68"/>
      <c r="S189" s="242"/>
      <c r="T189" s="221"/>
      <c r="U189" s="38">
        <f t="shared" si="194"/>
        <v>0</v>
      </c>
      <c r="V189" s="38">
        <f t="shared" si="195"/>
        <v>0</v>
      </c>
      <c r="W189" s="242"/>
      <c r="X189" s="38"/>
      <c r="Y189" s="38">
        <f t="shared" si="196"/>
        <v>0</v>
      </c>
      <c r="Z189" s="250"/>
      <c r="AA189" s="39"/>
      <c r="AB189" s="50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0"/>
      <c r="AN189" s="40"/>
      <c r="AO189" s="40"/>
      <c r="AP189" s="40"/>
      <c r="AQ189" s="40"/>
      <c r="AR189" s="272"/>
      <c r="AS189" s="202"/>
      <c r="AT189" s="202">
        <f t="shared" si="223"/>
        <v>0</v>
      </c>
      <c r="AU189" s="270"/>
      <c r="AV189" s="214"/>
      <c r="AW189" s="23"/>
      <c r="AX189" s="23"/>
      <c r="AY189" s="23"/>
      <c r="AZ189" s="23"/>
      <c r="BA189" s="23"/>
      <c r="BB189" s="23"/>
    </row>
    <row r="190" spans="1:54" x14ac:dyDescent="0.25">
      <c r="A190" s="24" t="s">
        <v>465</v>
      </c>
      <c r="B190" s="52" t="s">
        <v>492</v>
      </c>
      <c r="C190" s="26" t="s">
        <v>467</v>
      </c>
      <c r="D190" s="27" t="s">
        <v>80</v>
      </c>
      <c r="E190" s="28">
        <v>5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70"/>
      <c r="Q190" s="70"/>
      <c r="R190" s="70"/>
      <c r="S190" s="242">
        <v>5</v>
      </c>
      <c r="T190" s="225"/>
      <c r="U190" s="30">
        <f t="shared" si="194"/>
        <v>0</v>
      </c>
      <c r="V190" s="30">
        <f t="shared" si="195"/>
        <v>0</v>
      </c>
      <c r="W190" s="242">
        <v>5</v>
      </c>
      <c r="X190" s="30">
        <f t="shared" ref="X190" si="228">W190+U190</f>
        <v>5</v>
      </c>
      <c r="Y190" s="30">
        <f t="shared" ref="Y190" si="229">V190+W190</f>
        <v>5</v>
      </c>
      <c r="Z190" s="249">
        <f t="shared" ref="Z190:Z198" si="230">E190-V190</f>
        <v>5</v>
      </c>
      <c r="AA190" s="31">
        <v>20.96</v>
      </c>
      <c r="AB190" s="32">
        <f t="shared" ref="AB190:AB198" si="231">TRUNC(ROUND(E190*AA190,2),2)</f>
        <v>104.8</v>
      </c>
      <c r="AC190" s="32">
        <f t="shared" ref="AC190:AC198" si="232">F190*AA190</f>
        <v>0</v>
      </c>
      <c r="AD190" s="32">
        <f t="shared" ref="AD190:AD198" si="233">G190*AA190</f>
        <v>0</v>
      </c>
      <c r="AE190" s="32">
        <f t="shared" ref="AE190:AE198" si="234">H190*AA190</f>
        <v>0</v>
      </c>
      <c r="AF190" s="32">
        <f t="shared" ref="AF190:AF198" si="235">I190*AA190</f>
        <v>0</v>
      </c>
      <c r="AG190" s="32">
        <f t="shared" ref="AG190:AG198" si="236">J190*AA190</f>
        <v>0</v>
      </c>
      <c r="AH190" s="32">
        <f t="shared" ref="AH190:AH198" si="237">K190*AA190</f>
        <v>0</v>
      </c>
      <c r="AI190" s="32">
        <f t="shared" ref="AI190:AI198" si="238">L190*AA190</f>
        <v>0</v>
      </c>
      <c r="AJ190" s="32">
        <f t="shared" ref="AJ190:AJ198" si="239">M190*AA190</f>
        <v>0</v>
      </c>
      <c r="AK190" s="32">
        <f t="shared" ref="AK190:AK198" si="240">N190*AA190</f>
        <v>0</v>
      </c>
      <c r="AL190" s="32">
        <f t="shared" ref="AL190:AL198" si="241">O190*AA190</f>
        <v>0</v>
      </c>
      <c r="AM190" s="33">
        <f t="shared" ref="AM190:AM198" si="242">TRUNC(ROUND(P190*AA190,2),2)</f>
        <v>0</v>
      </c>
      <c r="AN190" s="33">
        <f t="shared" ref="AN190:AN198" si="243">Q190*AA190</f>
        <v>0</v>
      </c>
      <c r="AO190" s="33">
        <f t="shared" ref="AO190:AO198" si="244">R190*AA189</f>
        <v>0</v>
      </c>
      <c r="AP190" s="33">
        <f t="shared" ref="AP190:AP198" si="245">T190*AA190</f>
        <v>0</v>
      </c>
      <c r="AQ190" s="32">
        <f t="shared" ref="AQ190:AQ198" si="246">U190*AA190</f>
        <v>0</v>
      </c>
      <c r="AR190" s="262">
        <f t="shared" si="222"/>
        <v>104.80000000000001</v>
      </c>
      <c r="AS190" s="199"/>
      <c r="AT190" s="106">
        <f t="shared" si="223"/>
        <v>0</v>
      </c>
      <c r="AU190" s="83">
        <f t="shared" ref="AU190:AU199" si="247">AB190-AT190</f>
        <v>104.8</v>
      </c>
      <c r="AV190" s="214">
        <f t="shared" ref="AV190:AV198" si="248">(V190*100)/E190</f>
        <v>0</v>
      </c>
      <c r="AW190" s="65"/>
      <c r="AX190" s="65"/>
      <c r="AY190" s="65"/>
      <c r="AZ190" s="65"/>
      <c r="BA190" s="65"/>
      <c r="BB190" s="65"/>
    </row>
    <row r="191" spans="1:54" x14ac:dyDescent="0.25">
      <c r="A191" s="24" t="s">
        <v>459</v>
      </c>
      <c r="B191" s="52" t="s">
        <v>493</v>
      </c>
      <c r="C191" s="26" t="s">
        <v>461</v>
      </c>
      <c r="D191" s="27" t="s">
        <v>80</v>
      </c>
      <c r="E191" s="28">
        <v>200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70"/>
      <c r="Q191" s="70"/>
      <c r="R191" s="70"/>
      <c r="S191" s="242">
        <v>200</v>
      </c>
      <c r="T191" s="225">
        <v>200</v>
      </c>
      <c r="U191" s="30">
        <f t="shared" si="194"/>
        <v>0</v>
      </c>
      <c r="V191" s="30">
        <f t="shared" si="195"/>
        <v>200</v>
      </c>
      <c r="W191" s="242">
        <v>200</v>
      </c>
      <c r="X191" s="30">
        <f t="shared" ref="X191:X198" si="249">W191+U191</f>
        <v>200</v>
      </c>
      <c r="Y191" s="30">
        <f t="shared" ref="Y191:Y198" si="250">V191+W191</f>
        <v>400</v>
      </c>
      <c r="Z191" s="249">
        <f t="shared" si="230"/>
        <v>0</v>
      </c>
      <c r="AA191" s="31">
        <v>7.53</v>
      </c>
      <c r="AB191" s="32">
        <f t="shared" si="231"/>
        <v>1506</v>
      </c>
      <c r="AC191" s="32">
        <f t="shared" si="232"/>
        <v>0</v>
      </c>
      <c r="AD191" s="32">
        <f t="shared" si="233"/>
        <v>0</v>
      </c>
      <c r="AE191" s="32">
        <f t="shared" si="234"/>
        <v>0</v>
      </c>
      <c r="AF191" s="32">
        <f t="shared" si="235"/>
        <v>0</v>
      </c>
      <c r="AG191" s="32">
        <f t="shared" si="236"/>
        <v>0</v>
      </c>
      <c r="AH191" s="32">
        <f t="shared" si="237"/>
        <v>0</v>
      </c>
      <c r="AI191" s="32">
        <f t="shared" si="238"/>
        <v>0</v>
      </c>
      <c r="AJ191" s="32">
        <f t="shared" si="239"/>
        <v>0</v>
      </c>
      <c r="AK191" s="32">
        <f t="shared" si="240"/>
        <v>0</v>
      </c>
      <c r="AL191" s="32">
        <f t="shared" si="241"/>
        <v>0</v>
      </c>
      <c r="AM191" s="33">
        <f t="shared" si="242"/>
        <v>0</v>
      </c>
      <c r="AN191" s="33">
        <f t="shared" si="243"/>
        <v>0</v>
      </c>
      <c r="AO191" s="33">
        <f t="shared" si="244"/>
        <v>0</v>
      </c>
      <c r="AP191" s="33">
        <f t="shared" si="245"/>
        <v>1506</v>
      </c>
      <c r="AQ191" s="32">
        <f t="shared" si="246"/>
        <v>0</v>
      </c>
      <c r="AR191" s="262">
        <f t="shared" si="222"/>
        <v>1506</v>
      </c>
      <c r="AS191" s="199"/>
      <c r="AT191" s="106">
        <f t="shared" si="223"/>
        <v>1506</v>
      </c>
      <c r="AU191" s="83">
        <f t="shared" si="247"/>
        <v>0</v>
      </c>
      <c r="AV191" s="214">
        <f t="shared" si="248"/>
        <v>100</v>
      </c>
      <c r="AW191" s="65"/>
      <c r="AX191" s="65"/>
      <c r="AY191" s="65"/>
      <c r="AZ191" s="65"/>
      <c r="BA191" s="65"/>
      <c r="BB191" s="65"/>
    </row>
    <row r="192" spans="1:54" x14ac:dyDescent="0.25">
      <c r="A192" s="24" t="s">
        <v>462</v>
      </c>
      <c r="B192" s="52" t="s">
        <v>494</v>
      </c>
      <c r="C192" s="26" t="s">
        <v>464</v>
      </c>
      <c r="D192" s="27" t="s">
        <v>80</v>
      </c>
      <c r="E192" s="28">
        <v>70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70"/>
      <c r="Q192" s="70"/>
      <c r="R192" s="70"/>
      <c r="S192" s="242">
        <v>70</v>
      </c>
      <c r="T192" s="225"/>
      <c r="U192" s="30">
        <f t="shared" si="194"/>
        <v>0</v>
      </c>
      <c r="V192" s="30">
        <f t="shared" si="195"/>
        <v>0</v>
      </c>
      <c r="W192" s="242">
        <v>70</v>
      </c>
      <c r="X192" s="30">
        <f t="shared" si="249"/>
        <v>70</v>
      </c>
      <c r="Y192" s="30">
        <f t="shared" si="250"/>
        <v>70</v>
      </c>
      <c r="Z192" s="249">
        <f t="shared" si="230"/>
        <v>70</v>
      </c>
      <c r="AA192" s="31">
        <v>8.57</v>
      </c>
      <c r="AB192" s="32">
        <f t="shared" si="231"/>
        <v>599.9</v>
      </c>
      <c r="AC192" s="32">
        <f t="shared" si="232"/>
        <v>0</v>
      </c>
      <c r="AD192" s="32">
        <f t="shared" si="233"/>
        <v>0</v>
      </c>
      <c r="AE192" s="32">
        <f t="shared" si="234"/>
        <v>0</v>
      </c>
      <c r="AF192" s="32">
        <f t="shared" si="235"/>
        <v>0</v>
      </c>
      <c r="AG192" s="32">
        <f t="shared" si="236"/>
        <v>0</v>
      </c>
      <c r="AH192" s="32">
        <f t="shared" si="237"/>
        <v>0</v>
      </c>
      <c r="AI192" s="32">
        <f t="shared" si="238"/>
        <v>0</v>
      </c>
      <c r="AJ192" s="32">
        <f t="shared" si="239"/>
        <v>0</v>
      </c>
      <c r="AK192" s="32">
        <f t="shared" si="240"/>
        <v>0</v>
      </c>
      <c r="AL192" s="32">
        <f t="shared" si="241"/>
        <v>0</v>
      </c>
      <c r="AM192" s="33">
        <f t="shared" si="242"/>
        <v>0</v>
      </c>
      <c r="AN192" s="33">
        <f t="shared" si="243"/>
        <v>0</v>
      </c>
      <c r="AO192" s="33">
        <f t="shared" si="244"/>
        <v>0</v>
      </c>
      <c r="AP192" s="33">
        <f t="shared" si="245"/>
        <v>0</v>
      </c>
      <c r="AQ192" s="32">
        <f t="shared" si="246"/>
        <v>0</v>
      </c>
      <c r="AR192" s="262">
        <f t="shared" si="222"/>
        <v>599.9</v>
      </c>
      <c r="AS192" s="199"/>
      <c r="AT192" s="106">
        <f t="shared" si="223"/>
        <v>0</v>
      </c>
      <c r="AU192" s="83">
        <f t="shared" si="247"/>
        <v>599.9</v>
      </c>
      <c r="AV192" s="214">
        <f t="shared" si="248"/>
        <v>0</v>
      </c>
      <c r="AW192" s="65"/>
      <c r="AX192" s="65"/>
      <c r="AY192" s="65"/>
      <c r="AZ192" s="65"/>
      <c r="BA192" s="65"/>
      <c r="BB192" s="65"/>
    </row>
    <row r="193" spans="1:54" x14ac:dyDescent="0.25">
      <c r="A193" s="24" t="s">
        <v>354</v>
      </c>
      <c r="B193" s="52" t="s">
        <v>495</v>
      </c>
      <c r="C193" s="26" t="s">
        <v>356</v>
      </c>
      <c r="D193" s="27" t="s">
        <v>93</v>
      </c>
      <c r="E193" s="28">
        <v>12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70"/>
      <c r="Q193" s="70"/>
      <c r="R193" s="70"/>
      <c r="S193" s="242">
        <v>12</v>
      </c>
      <c r="T193" s="225"/>
      <c r="U193" s="30">
        <f t="shared" si="194"/>
        <v>0</v>
      </c>
      <c r="V193" s="30">
        <f t="shared" si="195"/>
        <v>0</v>
      </c>
      <c r="W193" s="242">
        <v>12</v>
      </c>
      <c r="X193" s="30">
        <f t="shared" si="249"/>
        <v>12</v>
      </c>
      <c r="Y193" s="30">
        <f t="shared" si="250"/>
        <v>12</v>
      </c>
      <c r="Z193" s="249">
        <f t="shared" si="230"/>
        <v>12</v>
      </c>
      <c r="AA193" s="31">
        <v>7.33</v>
      </c>
      <c r="AB193" s="32">
        <f t="shared" si="231"/>
        <v>87.96</v>
      </c>
      <c r="AC193" s="32">
        <f t="shared" si="232"/>
        <v>0</v>
      </c>
      <c r="AD193" s="32">
        <f t="shared" si="233"/>
        <v>0</v>
      </c>
      <c r="AE193" s="32">
        <f t="shared" si="234"/>
        <v>0</v>
      </c>
      <c r="AF193" s="32">
        <f t="shared" si="235"/>
        <v>0</v>
      </c>
      <c r="AG193" s="32">
        <f t="shared" si="236"/>
        <v>0</v>
      </c>
      <c r="AH193" s="32">
        <f t="shared" si="237"/>
        <v>0</v>
      </c>
      <c r="AI193" s="32">
        <f t="shared" si="238"/>
        <v>0</v>
      </c>
      <c r="AJ193" s="32">
        <f t="shared" si="239"/>
        <v>0</v>
      </c>
      <c r="AK193" s="32">
        <f t="shared" si="240"/>
        <v>0</v>
      </c>
      <c r="AL193" s="32">
        <f t="shared" si="241"/>
        <v>0</v>
      </c>
      <c r="AM193" s="33">
        <f t="shared" si="242"/>
        <v>0</v>
      </c>
      <c r="AN193" s="33">
        <f t="shared" si="243"/>
        <v>0</v>
      </c>
      <c r="AO193" s="33">
        <f t="shared" si="244"/>
        <v>0</v>
      </c>
      <c r="AP193" s="33">
        <f t="shared" si="245"/>
        <v>0</v>
      </c>
      <c r="AQ193" s="32">
        <f t="shared" si="246"/>
        <v>0</v>
      </c>
      <c r="AR193" s="262">
        <f t="shared" si="222"/>
        <v>87.960000000000008</v>
      </c>
      <c r="AS193" s="199"/>
      <c r="AT193" s="106">
        <f t="shared" si="223"/>
        <v>0</v>
      </c>
      <c r="AU193" s="83">
        <f t="shared" si="247"/>
        <v>87.96</v>
      </c>
      <c r="AV193" s="214">
        <f t="shared" si="248"/>
        <v>0</v>
      </c>
      <c r="AW193" s="65"/>
      <c r="AX193" s="65"/>
      <c r="AY193" s="65"/>
      <c r="AZ193" s="65"/>
      <c r="BA193" s="65"/>
      <c r="BB193" s="65"/>
    </row>
    <row r="194" spans="1:54" x14ac:dyDescent="0.25">
      <c r="A194" s="24" t="s">
        <v>496</v>
      </c>
      <c r="B194" s="52" t="s">
        <v>497</v>
      </c>
      <c r="C194" s="26" t="s">
        <v>498</v>
      </c>
      <c r="D194" s="27" t="s">
        <v>93</v>
      </c>
      <c r="E194" s="28">
        <v>1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70"/>
      <c r="Q194" s="70"/>
      <c r="R194" s="70"/>
      <c r="S194" s="242"/>
      <c r="T194" s="225"/>
      <c r="U194" s="30">
        <f t="shared" si="194"/>
        <v>0</v>
      </c>
      <c r="V194" s="30">
        <f t="shared" si="195"/>
        <v>0</v>
      </c>
      <c r="W194" s="242"/>
      <c r="X194" s="30">
        <f t="shared" si="249"/>
        <v>0</v>
      </c>
      <c r="Y194" s="30">
        <f t="shared" si="250"/>
        <v>0</v>
      </c>
      <c r="Z194" s="249">
        <f t="shared" si="230"/>
        <v>1</v>
      </c>
      <c r="AA194" s="31">
        <v>49.11</v>
      </c>
      <c r="AB194" s="32">
        <f t="shared" si="231"/>
        <v>49.11</v>
      </c>
      <c r="AC194" s="32">
        <f t="shared" si="232"/>
        <v>0</v>
      </c>
      <c r="AD194" s="32">
        <f t="shared" si="233"/>
        <v>0</v>
      </c>
      <c r="AE194" s="32">
        <f t="shared" si="234"/>
        <v>0</v>
      </c>
      <c r="AF194" s="32">
        <f t="shared" si="235"/>
        <v>0</v>
      </c>
      <c r="AG194" s="32">
        <f t="shared" si="236"/>
        <v>0</v>
      </c>
      <c r="AH194" s="32">
        <f t="shared" si="237"/>
        <v>0</v>
      </c>
      <c r="AI194" s="32">
        <f t="shared" si="238"/>
        <v>0</v>
      </c>
      <c r="AJ194" s="32">
        <f t="shared" si="239"/>
        <v>0</v>
      </c>
      <c r="AK194" s="32">
        <f t="shared" si="240"/>
        <v>0</v>
      </c>
      <c r="AL194" s="32">
        <f t="shared" si="241"/>
        <v>0</v>
      </c>
      <c r="AM194" s="33">
        <f t="shared" si="242"/>
        <v>0</v>
      </c>
      <c r="AN194" s="33">
        <f t="shared" si="243"/>
        <v>0</v>
      </c>
      <c r="AO194" s="33">
        <f t="shared" si="244"/>
        <v>0</v>
      </c>
      <c r="AP194" s="33">
        <f t="shared" si="245"/>
        <v>0</v>
      </c>
      <c r="AQ194" s="32">
        <f t="shared" si="246"/>
        <v>0</v>
      </c>
      <c r="AR194" s="262">
        <f t="shared" si="222"/>
        <v>0</v>
      </c>
      <c r="AS194" s="199"/>
      <c r="AT194" s="106">
        <f t="shared" si="223"/>
        <v>0</v>
      </c>
      <c r="AU194" s="83">
        <f t="shared" si="247"/>
        <v>49.11</v>
      </c>
      <c r="AV194" s="214">
        <f t="shared" si="248"/>
        <v>0</v>
      </c>
      <c r="AW194" s="65"/>
      <c r="AX194" s="65"/>
      <c r="AY194" s="65"/>
      <c r="AZ194" s="65"/>
      <c r="BA194" s="65"/>
      <c r="BB194" s="65"/>
    </row>
    <row r="195" spans="1:54" x14ac:dyDescent="0.25">
      <c r="A195" s="24" t="s">
        <v>499</v>
      </c>
      <c r="B195" s="52" t="s">
        <v>500</v>
      </c>
      <c r="C195" s="26" t="s">
        <v>501</v>
      </c>
      <c r="D195" s="27" t="s">
        <v>93</v>
      </c>
      <c r="E195" s="28">
        <v>1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70"/>
      <c r="Q195" s="70"/>
      <c r="R195" s="70"/>
      <c r="S195" s="242"/>
      <c r="T195" s="225"/>
      <c r="U195" s="30">
        <f t="shared" si="194"/>
        <v>0</v>
      </c>
      <c r="V195" s="30">
        <f t="shared" si="195"/>
        <v>0</v>
      </c>
      <c r="W195" s="242"/>
      <c r="X195" s="30">
        <f t="shared" si="249"/>
        <v>0</v>
      </c>
      <c r="Y195" s="30">
        <f t="shared" si="250"/>
        <v>0</v>
      </c>
      <c r="Z195" s="249">
        <f t="shared" si="230"/>
        <v>1</v>
      </c>
      <c r="AA195" s="31">
        <v>121.82</v>
      </c>
      <c r="AB195" s="32">
        <f t="shared" si="231"/>
        <v>121.82</v>
      </c>
      <c r="AC195" s="32">
        <f t="shared" si="232"/>
        <v>0</v>
      </c>
      <c r="AD195" s="32">
        <f t="shared" si="233"/>
        <v>0</v>
      </c>
      <c r="AE195" s="32">
        <f t="shared" si="234"/>
        <v>0</v>
      </c>
      <c r="AF195" s="32">
        <f t="shared" si="235"/>
        <v>0</v>
      </c>
      <c r="AG195" s="32">
        <f t="shared" si="236"/>
        <v>0</v>
      </c>
      <c r="AH195" s="32">
        <f t="shared" si="237"/>
        <v>0</v>
      </c>
      <c r="AI195" s="32">
        <f t="shared" si="238"/>
        <v>0</v>
      </c>
      <c r="AJ195" s="32">
        <f t="shared" si="239"/>
        <v>0</v>
      </c>
      <c r="AK195" s="32">
        <f t="shared" si="240"/>
        <v>0</v>
      </c>
      <c r="AL195" s="32">
        <f t="shared" si="241"/>
        <v>0</v>
      </c>
      <c r="AM195" s="33">
        <f t="shared" si="242"/>
        <v>0</v>
      </c>
      <c r="AN195" s="33">
        <f t="shared" si="243"/>
        <v>0</v>
      </c>
      <c r="AO195" s="33">
        <f t="shared" si="244"/>
        <v>0</v>
      </c>
      <c r="AP195" s="33">
        <f t="shared" si="245"/>
        <v>0</v>
      </c>
      <c r="AQ195" s="32">
        <f t="shared" si="246"/>
        <v>0</v>
      </c>
      <c r="AR195" s="262">
        <f t="shared" si="222"/>
        <v>0</v>
      </c>
      <c r="AS195" s="199"/>
      <c r="AT195" s="106">
        <f t="shared" si="223"/>
        <v>0</v>
      </c>
      <c r="AU195" s="83">
        <f t="shared" si="247"/>
        <v>121.82</v>
      </c>
      <c r="AV195" s="214">
        <f t="shared" si="248"/>
        <v>0</v>
      </c>
      <c r="AW195" s="65"/>
      <c r="AX195" s="65"/>
      <c r="AY195" s="65"/>
      <c r="AZ195" s="65"/>
      <c r="BA195" s="65"/>
      <c r="BB195" s="65"/>
    </row>
    <row r="196" spans="1:54" x14ac:dyDescent="0.25">
      <c r="A196" s="24" t="s">
        <v>502</v>
      </c>
      <c r="B196" s="52" t="s">
        <v>503</v>
      </c>
      <c r="C196" s="26" t="s">
        <v>504</v>
      </c>
      <c r="D196" s="27" t="s">
        <v>93</v>
      </c>
      <c r="E196" s="28">
        <v>2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70"/>
      <c r="Q196" s="70"/>
      <c r="R196" s="70"/>
      <c r="S196" s="242">
        <v>2</v>
      </c>
      <c r="T196" s="225"/>
      <c r="U196" s="30">
        <f t="shared" si="194"/>
        <v>0</v>
      </c>
      <c r="V196" s="30">
        <f t="shared" si="195"/>
        <v>0</v>
      </c>
      <c r="W196" s="242">
        <v>2</v>
      </c>
      <c r="X196" s="30">
        <f t="shared" si="249"/>
        <v>2</v>
      </c>
      <c r="Y196" s="30">
        <f t="shared" si="250"/>
        <v>2</v>
      </c>
      <c r="Z196" s="249">
        <f t="shared" si="230"/>
        <v>2</v>
      </c>
      <c r="AA196" s="31">
        <v>205.51</v>
      </c>
      <c r="AB196" s="32">
        <f t="shared" si="231"/>
        <v>411.02</v>
      </c>
      <c r="AC196" s="32">
        <f t="shared" si="232"/>
        <v>0</v>
      </c>
      <c r="AD196" s="32">
        <f t="shared" si="233"/>
        <v>0</v>
      </c>
      <c r="AE196" s="32">
        <f t="shared" si="234"/>
        <v>0</v>
      </c>
      <c r="AF196" s="32">
        <f t="shared" si="235"/>
        <v>0</v>
      </c>
      <c r="AG196" s="32">
        <f t="shared" si="236"/>
        <v>0</v>
      </c>
      <c r="AH196" s="32">
        <f t="shared" si="237"/>
        <v>0</v>
      </c>
      <c r="AI196" s="32">
        <f t="shared" si="238"/>
        <v>0</v>
      </c>
      <c r="AJ196" s="32">
        <f t="shared" si="239"/>
        <v>0</v>
      </c>
      <c r="AK196" s="32">
        <f t="shared" si="240"/>
        <v>0</v>
      </c>
      <c r="AL196" s="32">
        <f t="shared" si="241"/>
        <v>0</v>
      </c>
      <c r="AM196" s="33">
        <f t="shared" si="242"/>
        <v>0</v>
      </c>
      <c r="AN196" s="33">
        <f t="shared" si="243"/>
        <v>0</v>
      </c>
      <c r="AO196" s="33">
        <f t="shared" si="244"/>
        <v>0</v>
      </c>
      <c r="AP196" s="33">
        <f t="shared" si="245"/>
        <v>0</v>
      </c>
      <c r="AQ196" s="32">
        <f t="shared" si="246"/>
        <v>0</v>
      </c>
      <c r="AR196" s="262">
        <f t="shared" si="222"/>
        <v>411.02</v>
      </c>
      <c r="AS196" s="199"/>
      <c r="AT196" s="106">
        <f t="shared" si="223"/>
        <v>0</v>
      </c>
      <c r="AU196" s="83">
        <f t="shared" si="247"/>
        <v>411.02</v>
      </c>
      <c r="AV196" s="214">
        <f t="shared" si="248"/>
        <v>0</v>
      </c>
      <c r="AW196" s="65"/>
      <c r="AX196" s="65"/>
      <c r="AY196" s="65"/>
      <c r="AZ196" s="65"/>
      <c r="BA196" s="65"/>
      <c r="BB196" s="65"/>
    </row>
    <row r="197" spans="1:54" x14ac:dyDescent="0.25">
      <c r="A197" s="24" t="s">
        <v>203</v>
      </c>
      <c r="B197" s="52" t="s">
        <v>505</v>
      </c>
      <c r="C197" s="26" t="s">
        <v>506</v>
      </c>
      <c r="D197" s="27" t="s">
        <v>93</v>
      </c>
      <c r="E197" s="28">
        <v>1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70"/>
      <c r="Q197" s="70"/>
      <c r="R197" s="70"/>
      <c r="S197" s="242"/>
      <c r="T197" s="225"/>
      <c r="U197" s="30">
        <f t="shared" si="194"/>
        <v>0</v>
      </c>
      <c r="V197" s="30">
        <f t="shared" si="195"/>
        <v>0</v>
      </c>
      <c r="W197" s="242"/>
      <c r="X197" s="30">
        <f t="shared" si="249"/>
        <v>0</v>
      </c>
      <c r="Y197" s="30">
        <f t="shared" si="250"/>
        <v>0</v>
      </c>
      <c r="Z197" s="249">
        <f t="shared" si="230"/>
        <v>1</v>
      </c>
      <c r="AA197" s="31">
        <v>498.77570512</v>
      </c>
      <c r="AB197" s="32">
        <f t="shared" si="231"/>
        <v>498.78</v>
      </c>
      <c r="AC197" s="32">
        <f t="shared" si="232"/>
        <v>0</v>
      </c>
      <c r="AD197" s="32">
        <f t="shared" si="233"/>
        <v>0</v>
      </c>
      <c r="AE197" s="32">
        <f t="shared" si="234"/>
        <v>0</v>
      </c>
      <c r="AF197" s="32">
        <f t="shared" si="235"/>
        <v>0</v>
      </c>
      <c r="AG197" s="32">
        <f t="shared" si="236"/>
        <v>0</v>
      </c>
      <c r="AH197" s="32">
        <f t="shared" si="237"/>
        <v>0</v>
      </c>
      <c r="AI197" s="32">
        <f t="shared" si="238"/>
        <v>0</v>
      </c>
      <c r="AJ197" s="32">
        <f t="shared" si="239"/>
        <v>0</v>
      </c>
      <c r="AK197" s="32">
        <f t="shared" si="240"/>
        <v>0</v>
      </c>
      <c r="AL197" s="32">
        <f t="shared" si="241"/>
        <v>0</v>
      </c>
      <c r="AM197" s="33">
        <f t="shared" si="242"/>
        <v>0</v>
      </c>
      <c r="AN197" s="33">
        <f t="shared" si="243"/>
        <v>0</v>
      </c>
      <c r="AO197" s="33">
        <f t="shared" si="244"/>
        <v>0</v>
      </c>
      <c r="AP197" s="33">
        <f t="shared" si="245"/>
        <v>0</v>
      </c>
      <c r="AQ197" s="32">
        <f t="shared" si="246"/>
        <v>0</v>
      </c>
      <c r="AR197" s="262">
        <f t="shared" si="222"/>
        <v>0</v>
      </c>
      <c r="AS197" s="199"/>
      <c r="AT197" s="106">
        <f t="shared" si="223"/>
        <v>0</v>
      </c>
      <c r="AU197" s="83">
        <f t="shared" si="247"/>
        <v>498.78</v>
      </c>
      <c r="AV197" s="214">
        <f t="shared" si="248"/>
        <v>0</v>
      </c>
      <c r="AW197" s="65"/>
      <c r="AX197" s="65"/>
      <c r="AY197" s="65"/>
      <c r="AZ197" s="65"/>
      <c r="BA197" s="65"/>
      <c r="BB197" s="65"/>
    </row>
    <row r="198" spans="1:54" x14ac:dyDescent="0.25">
      <c r="A198" s="24" t="s">
        <v>507</v>
      </c>
      <c r="B198" s="52" t="s">
        <v>508</v>
      </c>
      <c r="C198" s="26" t="s">
        <v>509</v>
      </c>
      <c r="D198" s="27" t="s">
        <v>93</v>
      </c>
      <c r="E198" s="28">
        <v>13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70"/>
      <c r="Q198" s="70"/>
      <c r="R198" s="70"/>
      <c r="S198" s="242"/>
      <c r="T198" s="225"/>
      <c r="U198" s="30">
        <f t="shared" si="194"/>
        <v>0</v>
      </c>
      <c r="V198" s="30">
        <f t="shared" si="195"/>
        <v>0</v>
      </c>
      <c r="W198" s="242"/>
      <c r="X198" s="30">
        <f t="shared" si="249"/>
        <v>0</v>
      </c>
      <c r="Y198" s="30">
        <f t="shared" si="250"/>
        <v>0</v>
      </c>
      <c r="Z198" s="249">
        <f t="shared" si="230"/>
        <v>13</v>
      </c>
      <c r="AA198" s="31">
        <v>38.520000000000003</v>
      </c>
      <c r="AB198" s="32">
        <f t="shared" si="231"/>
        <v>500.76</v>
      </c>
      <c r="AC198" s="32">
        <f t="shared" si="232"/>
        <v>0</v>
      </c>
      <c r="AD198" s="32">
        <f t="shared" si="233"/>
        <v>0</v>
      </c>
      <c r="AE198" s="32">
        <f t="shared" si="234"/>
        <v>0</v>
      </c>
      <c r="AF198" s="32">
        <f t="shared" si="235"/>
        <v>0</v>
      </c>
      <c r="AG198" s="32">
        <f t="shared" si="236"/>
        <v>0</v>
      </c>
      <c r="AH198" s="32">
        <f t="shared" si="237"/>
        <v>0</v>
      </c>
      <c r="AI198" s="32">
        <f t="shared" si="238"/>
        <v>0</v>
      </c>
      <c r="AJ198" s="32">
        <f t="shared" si="239"/>
        <v>0</v>
      </c>
      <c r="AK198" s="32">
        <f t="shared" si="240"/>
        <v>0</v>
      </c>
      <c r="AL198" s="32">
        <f t="shared" si="241"/>
        <v>0</v>
      </c>
      <c r="AM198" s="33">
        <f t="shared" si="242"/>
        <v>0</v>
      </c>
      <c r="AN198" s="33">
        <f t="shared" si="243"/>
        <v>0</v>
      </c>
      <c r="AO198" s="33">
        <f t="shared" si="244"/>
        <v>0</v>
      </c>
      <c r="AP198" s="33">
        <f t="shared" si="245"/>
        <v>0</v>
      </c>
      <c r="AQ198" s="32">
        <f t="shared" si="246"/>
        <v>0</v>
      </c>
      <c r="AR198" s="262">
        <f t="shared" si="222"/>
        <v>0</v>
      </c>
      <c r="AS198" s="199"/>
      <c r="AT198" s="106">
        <f t="shared" si="223"/>
        <v>0</v>
      </c>
      <c r="AU198" s="83">
        <f t="shared" si="247"/>
        <v>500.76</v>
      </c>
      <c r="AV198" s="214">
        <f t="shared" si="248"/>
        <v>0</v>
      </c>
      <c r="AW198" s="65"/>
      <c r="AX198" s="65"/>
      <c r="AY198" s="65"/>
      <c r="AZ198" s="65"/>
      <c r="BA198" s="65"/>
      <c r="BB198" s="65"/>
    </row>
    <row r="199" spans="1:54" x14ac:dyDescent="0.25">
      <c r="A199" s="11"/>
      <c r="B199" s="11"/>
      <c r="C199" s="13" t="s">
        <v>510</v>
      </c>
      <c r="D199" s="13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68"/>
      <c r="Q199" s="68"/>
      <c r="R199" s="68"/>
      <c r="S199" s="242"/>
      <c r="T199" s="221"/>
      <c r="U199" s="38">
        <f t="shared" si="194"/>
        <v>0</v>
      </c>
      <c r="V199" s="38">
        <f t="shared" si="195"/>
        <v>0</v>
      </c>
      <c r="W199" s="242"/>
      <c r="X199" s="38"/>
      <c r="Y199" s="38">
        <f t="shared" si="196"/>
        <v>0</v>
      </c>
      <c r="Z199" s="250"/>
      <c r="AA199" s="39"/>
      <c r="AB199" s="41">
        <f t="shared" ref="AB199" si="251">SUM(AB190:AB198)</f>
        <v>3880.1500000000005</v>
      </c>
      <c r="AC199" s="41">
        <f>SUM(AC190:AC198)</f>
        <v>0</v>
      </c>
      <c r="AD199" s="41">
        <f t="shared" ref="AD199:AQ199" si="252">SUM(AD190:AD198)</f>
        <v>0</v>
      </c>
      <c r="AE199" s="41">
        <f t="shared" si="252"/>
        <v>0</v>
      </c>
      <c r="AF199" s="41">
        <f t="shared" si="252"/>
        <v>0</v>
      </c>
      <c r="AG199" s="41">
        <f t="shared" si="252"/>
        <v>0</v>
      </c>
      <c r="AH199" s="41">
        <f t="shared" si="252"/>
        <v>0</v>
      </c>
      <c r="AI199" s="41">
        <f t="shared" si="252"/>
        <v>0</v>
      </c>
      <c r="AJ199" s="41">
        <f t="shared" si="252"/>
        <v>0</v>
      </c>
      <c r="AK199" s="41">
        <f t="shared" si="252"/>
        <v>0</v>
      </c>
      <c r="AL199" s="41">
        <f t="shared" si="252"/>
        <v>0</v>
      </c>
      <c r="AM199" s="41">
        <f t="shared" si="252"/>
        <v>0</v>
      </c>
      <c r="AN199" s="41">
        <f t="shared" si="252"/>
        <v>0</v>
      </c>
      <c r="AO199" s="41">
        <f t="shared" si="252"/>
        <v>0</v>
      </c>
      <c r="AP199" s="40">
        <f t="shared" si="252"/>
        <v>1506</v>
      </c>
      <c r="AQ199" s="41">
        <f t="shared" si="252"/>
        <v>0</v>
      </c>
      <c r="AR199" s="262">
        <f t="shared" si="222"/>
        <v>0</v>
      </c>
      <c r="AS199" s="200"/>
      <c r="AT199" s="202">
        <f>SUBTOTAL(9,AT190:AT198)</f>
        <v>1506</v>
      </c>
      <c r="AU199" s="270">
        <f t="shared" si="247"/>
        <v>2374.1500000000005</v>
      </c>
      <c r="AV199" s="214"/>
      <c r="AW199" s="110">
        <f>AT199+AU199</f>
        <v>3880.1500000000005</v>
      </c>
      <c r="AX199" s="110">
        <f>AB199</f>
        <v>3880.1500000000005</v>
      </c>
      <c r="AY199" s="23"/>
      <c r="AZ199" s="23"/>
      <c r="BA199" s="23"/>
      <c r="BB199" s="23"/>
    </row>
    <row r="200" spans="1:54" x14ac:dyDescent="0.25">
      <c r="A200" s="58"/>
      <c r="B200" s="59"/>
      <c r="C200" s="66"/>
      <c r="D200" s="60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70"/>
      <c r="Q200" s="70"/>
      <c r="R200" s="70"/>
      <c r="S200" s="242"/>
      <c r="T200" s="225"/>
      <c r="U200" s="30">
        <f t="shared" si="194"/>
        <v>0</v>
      </c>
      <c r="V200" s="30">
        <f t="shared" si="195"/>
        <v>0</v>
      </c>
      <c r="W200" s="242"/>
      <c r="X200" s="30">
        <f t="shared" ref="X200" si="253">W200+U200</f>
        <v>0</v>
      </c>
      <c r="Y200" s="30">
        <f t="shared" ref="Y200" si="254">V200+W200</f>
        <v>0</v>
      </c>
      <c r="Z200" s="249"/>
      <c r="AA200" s="71"/>
      <c r="AB200" s="48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3"/>
      <c r="AN200" s="33"/>
      <c r="AO200" s="33"/>
      <c r="AP200" s="33"/>
      <c r="AQ200" s="32"/>
      <c r="AR200" s="262">
        <f t="shared" si="222"/>
        <v>0</v>
      </c>
      <c r="AS200" s="199"/>
      <c r="AT200" s="271"/>
      <c r="AU200" s="83"/>
      <c r="AV200" s="214"/>
      <c r="AW200" s="65"/>
      <c r="AX200" s="65"/>
      <c r="AY200" s="65"/>
      <c r="AZ200" s="65"/>
      <c r="BA200" s="65"/>
      <c r="BB200" s="65"/>
    </row>
    <row r="201" spans="1:54" x14ac:dyDescent="0.25">
      <c r="A201" s="11"/>
      <c r="B201" s="11" t="s">
        <v>511</v>
      </c>
      <c r="C201" s="74" t="s">
        <v>512</v>
      </c>
      <c r="D201" s="13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68"/>
      <c r="Q201" s="68"/>
      <c r="R201" s="68"/>
      <c r="S201" s="242"/>
      <c r="T201" s="221"/>
      <c r="U201" s="38">
        <f t="shared" si="194"/>
        <v>0</v>
      </c>
      <c r="V201" s="38">
        <f t="shared" si="195"/>
        <v>0</v>
      </c>
      <c r="W201" s="242"/>
      <c r="X201" s="38"/>
      <c r="Y201" s="38">
        <f t="shared" si="196"/>
        <v>0</v>
      </c>
      <c r="Z201" s="250"/>
      <c r="AA201" s="39"/>
      <c r="AB201" s="50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0"/>
      <c r="AN201" s="40"/>
      <c r="AO201" s="40"/>
      <c r="AP201" s="40"/>
      <c r="AQ201" s="40"/>
      <c r="AR201" s="262">
        <f t="shared" si="222"/>
        <v>0</v>
      </c>
      <c r="AS201" s="202"/>
      <c r="AT201" s="202">
        <f t="shared" si="223"/>
        <v>0</v>
      </c>
      <c r="AU201" s="270"/>
      <c r="AV201" s="214"/>
      <c r="AW201" s="23"/>
      <c r="AX201" s="23"/>
      <c r="AY201" s="23"/>
      <c r="AZ201" s="23"/>
      <c r="BA201" s="23"/>
      <c r="BB201" s="23"/>
    </row>
    <row r="202" spans="1:54" x14ac:dyDescent="0.25">
      <c r="A202" s="24" t="s">
        <v>513</v>
      </c>
      <c r="B202" s="52" t="s">
        <v>514</v>
      </c>
      <c r="C202" s="26" t="s">
        <v>515</v>
      </c>
      <c r="D202" s="27" t="s">
        <v>80</v>
      </c>
      <c r="E202" s="28">
        <v>150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70"/>
      <c r="Q202" s="70"/>
      <c r="R202" s="70"/>
      <c r="S202" s="242"/>
      <c r="T202" s="225"/>
      <c r="U202" s="30">
        <f t="shared" si="194"/>
        <v>0</v>
      </c>
      <c r="V202" s="30">
        <f t="shared" si="195"/>
        <v>0</v>
      </c>
      <c r="W202" s="242"/>
      <c r="X202" s="30">
        <f t="shared" ref="X202" si="255">W202+U202</f>
        <v>0</v>
      </c>
      <c r="Y202" s="30">
        <f t="shared" ref="Y202" si="256">V202+W202</f>
        <v>0</v>
      </c>
      <c r="Z202" s="249">
        <f t="shared" ref="Z202:Z212" si="257">E202-V202</f>
        <v>150</v>
      </c>
      <c r="AA202" s="31">
        <v>33.74</v>
      </c>
      <c r="AB202" s="32">
        <f t="shared" ref="AB202:AB212" si="258">TRUNC(ROUND(E202*AA202,2),2)</f>
        <v>5061</v>
      </c>
      <c r="AC202" s="32">
        <f t="shared" ref="AC202:AC212" si="259">F202*AA202</f>
        <v>0</v>
      </c>
      <c r="AD202" s="32">
        <f t="shared" ref="AD202:AD212" si="260">G202*AA202</f>
        <v>0</v>
      </c>
      <c r="AE202" s="32">
        <f t="shared" ref="AE202:AE212" si="261">H202*AA202</f>
        <v>0</v>
      </c>
      <c r="AF202" s="32">
        <f t="shared" ref="AF202:AF212" si="262">I202*AA202</f>
        <v>0</v>
      </c>
      <c r="AG202" s="32">
        <f t="shared" ref="AG202:AG212" si="263">J202*AA202</f>
        <v>0</v>
      </c>
      <c r="AH202" s="32">
        <f t="shared" ref="AH202:AH212" si="264">K202*AA202</f>
        <v>0</v>
      </c>
      <c r="AI202" s="32">
        <f t="shared" ref="AI202:AI212" si="265">L202*AA202</f>
        <v>0</v>
      </c>
      <c r="AJ202" s="32">
        <f t="shared" ref="AJ202:AJ212" si="266">M202*AA202</f>
        <v>0</v>
      </c>
      <c r="AK202" s="32">
        <f t="shared" ref="AK202:AK212" si="267">N202*AA202</f>
        <v>0</v>
      </c>
      <c r="AL202" s="32">
        <f t="shared" ref="AL202:AL212" si="268">O202*AA202</f>
        <v>0</v>
      </c>
      <c r="AM202" s="33">
        <f t="shared" ref="AM202:AM212" si="269">TRUNC(ROUND(P202*AA202,2),2)</f>
        <v>0</v>
      </c>
      <c r="AN202" s="33">
        <f t="shared" ref="AN202:AN212" si="270">Q202*AA202</f>
        <v>0</v>
      </c>
      <c r="AO202" s="33">
        <f t="shared" ref="AO202:AO212" si="271">R202*AA202</f>
        <v>0</v>
      </c>
      <c r="AP202" s="33">
        <f t="shared" ref="AP202:AP212" si="272">T202*AA202</f>
        <v>0</v>
      </c>
      <c r="AQ202" s="32">
        <f t="shared" ref="AQ202:AQ212" si="273">U202*AA202</f>
        <v>0</v>
      </c>
      <c r="AR202" s="262">
        <f t="shared" si="222"/>
        <v>0</v>
      </c>
      <c r="AS202" s="199"/>
      <c r="AT202" s="106">
        <f t="shared" si="223"/>
        <v>0</v>
      </c>
      <c r="AU202" s="83">
        <f t="shared" ref="AU202:AU213" si="274">AB202-AT202</f>
        <v>5061</v>
      </c>
      <c r="AV202" s="214">
        <f t="shared" ref="AV202:AV212" si="275">(V202*100)/E202</f>
        <v>0</v>
      </c>
      <c r="AW202" s="65"/>
      <c r="AX202" s="65"/>
      <c r="AY202" s="65"/>
      <c r="AZ202" s="65"/>
      <c r="BA202" s="65"/>
      <c r="BB202" s="65"/>
    </row>
    <row r="203" spans="1:54" x14ac:dyDescent="0.25">
      <c r="A203" s="24" t="s">
        <v>516</v>
      </c>
      <c r="B203" s="52" t="s">
        <v>517</v>
      </c>
      <c r="C203" s="26" t="s">
        <v>518</v>
      </c>
      <c r="D203" s="27" t="s">
        <v>80</v>
      </c>
      <c r="E203" s="28">
        <v>210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70"/>
      <c r="Q203" s="70"/>
      <c r="R203" s="70"/>
      <c r="S203" s="242"/>
      <c r="T203" s="225"/>
      <c r="U203" s="30">
        <f t="shared" si="194"/>
        <v>0</v>
      </c>
      <c r="V203" s="30">
        <f t="shared" si="195"/>
        <v>0</v>
      </c>
      <c r="W203" s="242"/>
      <c r="X203" s="30">
        <f t="shared" ref="X203:X212" si="276">W203+U203</f>
        <v>0</v>
      </c>
      <c r="Y203" s="30">
        <f t="shared" ref="Y203:Y212" si="277">V203+W203</f>
        <v>0</v>
      </c>
      <c r="Z203" s="249">
        <f t="shared" si="257"/>
        <v>210</v>
      </c>
      <c r="AA203" s="31">
        <v>23.65</v>
      </c>
      <c r="AB203" s="32">
        <f t="shared" si="258"/>
        <v>4966.5</v>
      </c>
      <c r="AC203" s="32">
        <f t="shared" si="259"/>
        <v>0</v>
      </c>
      <c r="AD203" s="32">
        <f t="shared" si="260"/>
        <v>0</v>
      </c>
      <c r="AE203" s="32">
        <f t="shared" si="261"/>
        <v>0</v>
      </c>
      <c r="AF203" s="32">
        <f t="shared" si="262"/>
        <v>0</v>
      </c>
      <c r="AG203" s="32">
        <f t="shared" si="263"/>
        <v>0</v>
      </c>
      <c r="AH203" s="32">
        <f t="shared" si="264"/>
        <v>0</v>
      </c>
      <c r="AI203" s="32">
        <f t="shared" si="265"/>
        <v>0</v>
      </c>
      <c r="AJ203" s="32">
        <f t="shared" si="266"/>
        <v>0</v>
      </c>
      <c r="AK203" s="32">
        <f t="shared" si="267"/>
        <v>0</v>
      </c>
      <c r="AL203" s="32">
        <f t="shared" si="268"/>
        <v>0</v>
      </c>
      <c r="AM203" s="33">
        <f t="shared" si="269"/>
        <v>0</v>
      </c>
      <c r="AN203" s="33">
        <f t="shared" si="270"/>
        <v>0</v>
      </c>
      <c r="AO203" s="33">
        <f t="shared" si="271"/>
        <v>0</v>
      </c>
      <c r="AP203" s="33">
        <f t="shared" si="272"/>
        <v>0</v>
      </c>
      <c r="AQ203" s="32">
        <f t="shared" si="273"/>
        <v>0</v>
      </c>
      <c r="AR203" s="262">
        <f t="shared" si="222"/>
        <v>0</v>
      </c>
      <c r="AS203" s="199"/>
      <c r="AT203" s="106">
        <f t="shared" si="223"/>
        <v>0</v>
      </c>
      <c r="AU203" s="83">
        <f t="shared" si="274"/>
        <v>4966.5</v>
      </c>
      <c r="AV203" s="214">
        <f t="shared" si="275"/>
        <v>0</v>
      </c>
      <c r="AW203" s="65"/>
      <c r="AX203" s="65"/>
      <c r="AY203" s="65"/>
      <c r="AZ203" s="65"/>
      <c r="BA203" s="65"/>
      <c r="BB203" s="65"/>
    </row>
    <row r="204" spans="1:54" ht="28.5" x14ac:dyDescent="0.25">
      <c r="A204" s="24" t="s">
        <v>519</v>
      </c>
      <c r="B204" s="52" t="s">
        <v>520</v>
      </c>
      <c r="C204" s="26" t="s">
        <v>521</v>
      </c>
      <c r="D204" s="27" t="s">
        <v>93</v>
      </c>
      <c r="E204" s="28">
        <v>12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70"/>
      <c r="Q204" s="70"/>
      <c r="R204" s="70"/>
      <c r="S204" s="242"/>
      <c r="T204" s="225"/>
      <c r="U204" s="30">
        <f t="shared" si="194"/>
        <v>0</v>
      </c>
      <c r="V204" s="30">
        <f t="shared" si="195"/>
        <v>0</v>
      </c>
      <c r="W204" s="242"/>
      <c r="X204" s="30">
        <f t="shared" si="276"/>
        <v>0</v>
      </c>
      <c r="Y204" s="30">
        <f t="shared" si="277"/>
        <v>0</v>
      </c>
      <c r="Z204" s="249">
        <f t="shared" si="257"/>
        <v>12</v>
      </c>
      <c r="AA204" s="31">
        <v>79.760000000000005</v>
      </c>
      <c r="AB204" s="32">
        <f t="shared" si="258"/>
        <v>957.12</v>
      </c>
      <c r="AC204" s="32">
        <f t="shared" si="259"/>
        <v>0</v>
      </c>
      <c r="AD204" s="32">
        <f t="shared" si="260"/>
        <v>0</v>
      </c>
      <c r="AE204" s="32">
        <f t="shared" si="261"/>
        <v>0</v>
      </c>
      <c r="AF204" s="32">
        <f t="shared" si="262"/>
        <v>0</v>
      </c>
      <c r="AG204" s="32">
        <f t="shared" si="263"/>
        <v>0</v>
      </c>
      <c r="AH204" s="32">
        <f t="shared" si="264"/>
        <v>0</v>
      </c>
      <c r="AI204" s="32">
        <f t="shared" si="265"/>
        <v>0</v>
      </c>
      <c r="AJ204" s="32">
        <f t="shared" si="266"/>
        <v>0</v>
      </c>
      <c r="AK204" s="32">
        <f t="shared" si="267"/>
        <v>0</v>
      </c>
      <c r="AL204" s="32">
        <f t="shared" si="268"/>
        <v>0</v>
      </c>
      <c r="AM204" s="33">
        <f t="shared" si="269"/>
        <v>0</v>
      </c>
      <c r="AN204" s="33">
        <f t="shared" si="270"/>
        <v>0</v>
      </c>
      <c r="AO204" s="33">
        <f t="shared" si="271"/>
        <v>0</v>
      </c>
      <c r="AP204" s="33">
        <f t="shared" si="272"/>
        <v>0</v>
      </c>
      <c r="AQ204" s="32">
        <f t="shared" si="273"/>
        <v>0</v>
      </c>
      <c r="AR204" s="262">
        <f t="shared" si="222"/>
        <v>0</v>
      </c>
      <c r="AS204" s="199"/>
      <c r="AT204" s="106">
        <f t="shared" si="223"/>
        <v>0</v>
      </c>
      <c r="AU204" s="83">
        <f t="shared" si="274"/>
        <v>957.12</v>
      </c>
      <c r="AV204" s="214">
        <f t="shared" si="275"/>
        <v>0</v>
      </c>
      <c r="AW204" s="65"/>
      <c r="AX204" s="65"/>
      <c r="AY204" s="65"/>
      <c r="AZ204" s="65"/>
      <c r="BA204" s="65"/>
      <c r="BB204" s="65"/>
    </row>
    <row r="205" spans="1:54" x14ac:dyDescent="0.25">
      <c r="A205" s="24" t="s">
        <v>203</v>
      </c>
      <c r="B205" s="52" t="s">
        <v>522</v>
      </c>
      <c r="C205" s="26" t="s">
        <v>523</v>
      </c>
      <c r="D205" s="27" t="s">
        <v>93</v>
      </c>
      <c r="E205" s="28">
        <v>12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70"/>
      <c r="Q205" s="70"/>
      <c r="R205" s="70"/>
      <c r="S205" s="242"/>
      <c r="T205" s="225"/>
      <c r="U205" s="30">
        <f t="shared" ref="U205:U265" si="278">F205+G205+H205+I205+J205+K205+L205+M205+N205+O205+P205+Q205+R205</f>
        <v>0</v>
      </c>
      <c r="V205" s="30">
        <f t="shared" ref="V205:V266" si="279">U205+T205</f>
        <v>0</v>
      </c>
      <c r="W205" s="242"/>
      <c r="X205" s="30">
        <f t="shared" si="276"/>
        <v>0</v>
      </c>
      <c r="Y205" s="30">
        <f t="shared" si="277"/>
        <v>0</v>
      </c>
      <c r="Z205" s="249">
        <f t="shared" si="257"/>
        <v>12</v>
      </c>
      <c r="AA205" s="31">
        <v>71.852853072000002</v>
      </c>
      <c r="AB205" s="32">
        <f t="shared" si="258"/>
        <v>862.23</v>
      </c>
      <c r="AC205" s="32">
        <f t="shared" si="259"/>
        <v>0</v>
      </c>
      <c r="AD205" s="32">
        <f t="shared" si="260"/>
        <v>0</v>
      </c>
      <c r="AE205" s="32">
        <f t="shared" si="261"/>
        <v>0</v>
      </c>
      <c r="AF205" s="32">
        <f t="shared" si="262"/>
        <v>0</v>
      </c>
      <c r="AG205" s="32">
        <f t="shared" si="263"/>
        <v>0</v>
      </c>
      <c r="AH205" s="32">
        <f t="shared" si="264"/>
        <v>0</v>
      </c>
      <c r="AI205" s="32">
        <f t="shared" si="265"/>
        <v>0</v>
      </c>
      <c r="AJ205" s="32">
        <f t="shared" si="266"/>
        <v>0</v>
      </c>
      <c r="AK205" s="32">
        <f t="shared" si="267"/>
        <v>0</v>
      </c>
      <c r="AL205" s="32">
        <f t="shared" si="268"/>
        <v>0</v>
      </c>
      <c r="AM205" s="33">
        <f t="shared" si="269"/>
        <v>0</v>
      </c>
      <c r="AN205" s="33">
        <f t="shared" si="270"/>
        <v>0</v>
      </c>
      <c r="AO205" s="33">
        <f t="shared" si="271"/>
        <v>0</v>
      </c>
      <c r="AP205" s="33">
        <f t="shared" si="272"/>
        <v>0</v>
      </c>
      <c r="AQ205" s="32">
        <f t="shared" si="273"/>
        <v>0</v>
      </c>
      <c r="AR205" s="262">
        <f t="shared" si="222"/>
        <v>0</v>
      </c>
      <c r="AS205" s="199"/>
      <c r="AT205" s="106">
        <f t="shared" si="223"/>
        <v>0</v>
      </c>
      <c r="AU205" s="83">
        <f t="shared" si="274"/>
        <v>862.23</v>
      </c>
      <c r="AV205" s="214">
        <f t="shared" si="275"/>
        <v>0</v>
      </c>
      <c r="AW205" s="65"/>
      <c r="AX205" s="65"/>
      <c r="AY205" s="65"/>
      <c r="AZ205" s="65"/>
      <c r="BA205" s="65"/>
      <c r="BB205" s="65"/>
    </row>
    <row r="206" spans="1:54" ht="28.5" x14ac:dyDescent="0.25">
      <c r="A206" s="24" t="s">
        <v>524</v>
      </c>
      <c r="B206" s="52" t="s">
        <v>525</v>
      </c>
      <c r="C206" s="26" t="s">
        <v>526</v>
      </c>
      <c r="D206" s="27" t="s">
        <v>93</v>
      </c>
      <c r="E206" s="28">
        <v>12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70"/>
      <c r="Q206" s="70"/>
      <c r="R206" s="70"/>
      <c r="S206" s="242"/>
      <c r="T206" s="225"/>
      <c r="U206" s="30">
        <f t="shared" si="278"/>
        <v>0</v>
      </c>
      <c r="V206" s="30">
        <f t="shared" si="279"/>
        <v>0</v>
      </c>
      <c r="W206" s="242"/>
      <c r="X206" s="30">
        <f t="shared" si="276"/>
        <v>0</v>
      </c>
      <c r="Y206" s="30">
        <f t="shared" si="277"/>
        <v>0</v>
      </c>
      <c r="Z206" s="249">
        <f t="shared" si="257"/>
        <v>12</v>
      </c>
      <c r="AA206" s="31">
        <v>45.25</v>
      </c>
      <c r="AB206" s="32">
        <f t="shared" si="258"/>
        <v>543</v>
      </c>
      <c r="AC206" s="32">
        <f t="shared" si="259"/>
        <v>0</v>
      </c>
      <c r="AD206" s="32">
        <f t="shared" si="260"/>
        <v>0</v>
      </c>
      <c r="AE206" s="32">
        <f t="shared" si="261"/>
        <v>0</v>
      </c>
      <c r="AF206" s="32">
        <f t="shared" si="262"/>
        <v>0</v>
      </c>
      <c r="AG206" s="32">
        <f t="shared" si="263"/>
        <v>0</v>
      </c>
      <c r="AH206" s="32">
        <f t="shared" si="264"/>
        <v>0</v>
      </c>
      <c r="AI206" s="32">
        <f t="shared" si="265"/>
        <v>0</v>
      </c>
      <c r="AJ206" s="32">
        <f t="shared" si="266"/>
        <v>0</v>
      </c>
      <c r="AK206" s="32">
        <f t="shared" si="267"/>
        <v>0</v>
      </c>
      <c r="AL206" s="32">
        <f t="shared" si="268"/>
        <v>0</v>
      </c>
      <c r="AM206" s="33">
        <f t="shared" si="269"/>
        <v>0</v>
      </c>
      <c r="AN206" s="33">
        <f t="shared" si="270"/>
        <v>0</v>
      </c>
      <c r="AO206" s="33">
        <f t="shared" si="271"/>
        <v>0</v>
      </c>
      <c r="AP206" s="33">
        <f t="shared" si="272"/>
        <v>0</v>
      </c>
      <c r="AQ206" s="32">
        <f t="shared" si="273"/>
        <v>0</v>
      </c>
      <c r="AR206" s="262">
        <f t="shared" si="222"/>
        <v>0</v>
      </c>
      <c r="AS206" s="199"/>
      <c r="AT206" s="106">
        <f t="shared" si="223"/>
        <v>0</v>
      </c>
      <c r="AU206" s="83">
        <f t="shared" si="274"/>
        <v>543</v>
      </c>
      <c r="AV206" s="214">
        <f t="shared" si="275"/>
        <v>0</v>
      </c>
      <c r="AW206" s="65"/>
      <c r="AX206" s="65"/>
      <c r="AY206" s="65"/>
      <c r="AZ206" s="65"/>
      <c r="BA206" s="65"/>
      <c r="BB206" s="65"/>
    </row>
    <row r="207" spans="1:54" x14ac:dyDescent="0.25">
      <c r="A207" s="24" t="s">
        <v>527</v>
      </c>
      <c r="B207" s="52" t="s">
        <v>528</v>
      </c>
      <c r="C207" s="26" t="s">
        <v>529</v>
      </c>
      <c r="D207" s="27" t="s">
        <v>93</v>
      </c>
      <c r="E207" s="28">
        <v>12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70"/>
      <c r="Q207" s="70"/>
      <c r="R207" s="70"/>
      <c r="S207" s="242"/>
      <c r="T207" s="225"/>
      <c r="U207" s="30">
        <f t="shared" si="278"/>
        <v>0</v>
      </c>
      <c r="V207" s="30">
        <f t="shared" si="279"/>
        <v>0</v>
      </c>
      <c r="W207" s="242"/>
      <c r="X207" s="30">
        <f t="shared" si="276"/>
        <v>0</v>
      </c>
      <c r="Y207" s="30">
        <f t="shared" si="277"/>
        <v>0</v>
      </c>
      <c r="Z207" s="249">
        <f t="shared" si="257"/>
        <v>12</v>
      </c>
      <c r="AA207" s="31">
        <v>112.56</v>
      </c>
      <c r="AB207" s="32">
        <f t="shared" si="258"/>
        <v>1350.72</v>
      </c>
      <c r="AC207" s="32">
        <f t="shared" si="259"/>
        <v>0</v>
      </c>
      <c r="AD207" s="32">
        <f t="shared" si="260"/>
        <v>0</v>
      </c>
      <c r="AE207" s="32">
        <f t="shared" si="261"/>
        <v>0</v>
      </c>
      <c r="AF207" s="32">
        <f t="shared" si="262"/>
        <v>0</v>
      </c>
      <c r="AG207" s="32">
        <f t="shared" si="263"/>
        <v>0</v>
      </c>
      <c r="AH207" s="32">
        <f t="shared" si="264"/>
        <v>0</v>
      </c>
      <c r="AI207" s="32">
        <f t="shared" si="265"/>
        <v>0</v>
      </c>
      <c r="AJ207" s="32">
        <f t="shared" si="266"/>
        <v>0</v>
      </c>
      <c r="AK207" s="32">
        <f t="shared" si="267"/>
        <v>0</v>
      </c>
      <c r="AL207" s="32">
        <f t="shared" si="268"/>
        <v>0</v>
      </c>
      <c r="AM207" s="33">
        <f t="shared" si="269"/>
        <v>0</v>
      </c>
      <c r="AN207" s="33">
        <f t="shared" si="270"/>
        <v>0</v>
      </c>
      <c r="AO207" s="33">
        <f t="shared" si="271"/>
        <v>0</v>
      </c>
      <c r="AP207" s="33">
        <f t="shared" si="272"/>
        <v>0</v>
      </c>
      <c r="AQ207" s="32">
        <f t="shared" si="273"/>
        <v>0</v>
      </c>
      <c r="AR207" s="262">
        <f t="shared" si="222"/>
        <v>0</v>
      </c>
      <c r="AS207" s="199"/>
      <c r="AT207" s="106">
        <f t="shared" si="223"/>
        <v>0</v>
      </c>
      <c r="AU207" s="83">
        <f t="shared" si="274"/>
        <v>1350.72</v>
      </c>
      <c r="AV207" s="214">
        <f t="shared" si="275"/>
        <v>0</v>
      </c>
      <c r="AW207" s="65"/>
      <c r="AX207" s="65"/>
      <c r="AY207" s="65"/>
      <c r="AZ207" s="65"/>
      <c r="BA207" s="65"/>
      <c r="BB207" s="65"/>
    </row>
    <row r="208" spans="1:54" ht="28.5" x14ac:dyDescent="0.25">
      <c r="A208" s="24" t="s">
        <v>530</v>
      </c>
      <c r="B208" s="52" t="s">
        <v>531</v>
      </c>
      <c r="C208" s="26" t="s">
        <v>532</v>
      </c>
      <c r="D208" s="27" t="s">
        <v>93</v>
      </c>
      <c r="E208" s="28">
        <v>12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70"/>
      <c r="Q208" s="70"/>
      <c r="R208" s="70"/>
      <c r="S208" s="242"/>
      <c r="T208" s="225"/>
      <c r="U208" s="30">
        <f t="shared" si="278"/>
        <v>0</v>
      </c>
      <c r="V208" s="30">
        <f t="shared" si="279"/>
        <v>0</v>
      </c>
      <c r="W208" s="242"/>
      <c r="X208" s="30">
        <f t="shared" si="276"/>
        <v>0</v>
      </c>
      <c r="Y208" s="30">
        <f t="shared" si="277"/>
        <v>0</v>
      </c>
      <c r="Z208" s="249">
        <f t="shared" si="257"/>
        <v>12</v>
      </c>
      <c r="AA208" s="31">
        <v>47.39</v>
      </c>
      <c r="AB208" s="32">
        <f t="shared" si="258"/>
        <v>568.67999999999995</v>
      </c>
      <c r="AC208" s="32">
        <f t="shared" si="259"/>
        <v>0</v>
      </c>
      <c r="AD208" s="32">
        <f t="shared" si="260"/>
        <v>0</v>
      </c>
      <c r="AE208" s="32">
        <f t="shared" si="261"/>
        <v>0</v>
      </c>
      <c r="AF208" s="32">
        <f t="shared" si="262"/>
        <v>0</v>
      </c>
      <c r="AG208" s="32">
        <f t="shared" si="263"/>
        <v>0</v>
      </c>
      <c r="AH208" s="32">
        <f t="shared" si="264"/>
        <v>0</v>
      </c>
      <c r="AI208" s="32">
        <f t="shared" si="265"/>
        <v>0</v>
      </c>
      <c r="AJ208" s="32">
        <f t="shared" si="266"/>
        <v>0</v>
      </c>
      <c r="AK208" s="32">
        <f t="shared" si="267"/>
        <v>0</v>
      </c>
      <c r="AL208" s="32">
        <f t="shared" si="268"/>
        <v>0</v>
      </c>
      <c r="AM208" s="33">
        <f t="shared" si="269"/>
        <v>0</v>
      </c>
      <c r="AN208" s="33">
        <f t="shared" si="270"/>
        <v>0</v>
      </c>
      <c r="AO208" s="33">
        <f t="shared" si="271"/>
        <v>0</v>
      </c>
      <c r="AP208" s="33">
        <f t="shared" si="272"/>
        <v>0</v>
      </c>
      <c r="AQ208" s="32">
        <f t="shared" si="273"/>
        <v>0</v>
      </c>
      <c r="AR208" s="262">
        <f t="shared" si="222"/>
        <v>0</v>
      </c>
      <c r="AS208" s="199"/>
      <c r="AT208" s="106">
        <f t="shared" si="223"/>
        <v>0</v>
      </c>
      <c r="AU208" s="83">
        <f t="shared" si="274"/>
        <v>568.67999999999995</v>
      </c>
      <c r="AV208" s="214">
        <f t="shared" si="275"/>
        <v>0</v>
      </c>
      <c r="AW208" s="65"/>
      <c r="AX208" s="65"/>
      <c r="AY208" s="65"/>
      <c r="AZ208" s="65"/>
      <c r="BA208" s="65"/>
      <c r="BB208" s="65"/>
    </row>
    <row r="209" spans="1:54" ht="28.5" x14ac:dyDescent="0.25">
      <c r="A209" s="24" t="s">
        <v>533</v>
      </c>
      <c r="B209" s="52" t="s">
        <v>534</v>
      </c>
      <c r="C209" s="26" t="s">
        <v>535</v>
      </c>
      <c r="D209" s="27" t="s">
        <v>93</v>
      </c>
      <c r="E209" s="28">
        <v>86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70"/>
      <c r="Q209" s="70"/>
      <c r="R209" s="70"/>
      <c r="S209" s="242"/>
      <c r="T209" s="225"/>
      <c r="U209" s="30">
        <f t="shared" si="278"/>
        <v>0</v>
      </c>
      <c r="V209" s="30">
        <f t="shared" si="279"/>
        <v>0</v>
      </c>
      <c r="W209" s="242"/>
      <c r="X209" s="30">
        <f t="shared" si="276"/>
        <v>0</v>
      </c>
      <c r="Y209" s="30">
        <f t="shared" si="277"/>
        <v>0</v>
      </c>
      <c r="Z209" s="249">
        <f t="shared" si="257"/>
        <v>86</v>
      </c>
      <c r="AA209" s="31">
        <v>10.77</v>
      </c>
      <c r="AB209" s="32">
        <f t="shared" si="258"/>
        <v>926.22</v>
      </c>
      <c r="AC209" s="32">
        <f t="shared" si="259"/>
        <v>0</v>
      </c>
      <c r="AD209" s="32">
        <f t="shared" si="260"/>
        <v>0</v>
      </c>
      <c r="AE209" s="32">
        <f t="shared" si="261"/>
        <v>0</v>
      </c>
      <c r="AF209" s="32">
        <f t="shared" si="262"/>
        <v>0</v>
      </c>
      <c r="AG209" s="32">
        <f t="shared" si="263"/>
        <v>0</v>
      </c>
      <c r="AH209" s="32">
        <f t="shared" si="264"/>
        <v>0</v>
      </c>
      <c r="AI209" s="32">
        <f t="shared" si="265"/>
        <v>0</v>
      </c>
      <c r="AJ209" s="32">
        <f t="shared" si="266"/>
        <v>0</v>
      </c>
      <c r="AK209" s="32">
        <f t="shared" si="267"/>
        <v>0</v>
      </c>
      <c r="AL209" s="32">
        <f t="shared" si="268"/>
        <v>0</v>
      </c>
      <c r="AM209" s="33">
        <f t="shared" si="269"/>
        <v>0</v>
      </c>
      <c r="AN209" s="33">
        <f t="shared" si="270"/>
        <v>0</v>
      </c>
      <c r="AO209" s="33">
        <f t="shared" si="271"/>
        <v>0</v>
      </c>
      <c r="AP209" s="33">
        <f t="shared" si="272"/>
        <v>0</v>
      </c>
      <c r="AQ209" s="32">
        <f t="shared" si="273"/>
        <v>0</v>
      </c>
      <c r="AR209" s="262">
        <f t="shared" si="222"/>
        <v>0</v>
      </c>
      <c r="AS209" s="199"/>
      <c r="AT209" s="106">
        <f t="shared" si="223"/>
        <v>0</v>
      </c>
      <c r="AU209" s="83">
        <f t="shared" si="274"/>
        <v>926.22</v>
      </c>
      <c r="AV209" s="214">
        <f t="shared" si="275"/>
        <v>0</v>
      </c>
      <c r="AW209" s="65"/>
      <c r="AX209" s="65"/>
      <c r="AY209" s="65"/>
      <c r="AZ209" s="65"/>
      <c r="BA209" s="65"/>
      <c r="BB209" s="65"/>
    </row>
    <row r="210" spans="1:54" x14ac:dyDescent="0.25">
      <c r="A210" s="24" t="s">
        <v>536</v>
      </c>
      <c r="B210" s="52" t="s">
        <v>537</v>
      </c>
      <c r="C210" s="26" t="s">
        <v>538</v>
      </c>
      <c r="D210" s="27" t="s">
        <v>93</v>
      </c>
      <c r="E210" s="28">
        <v>38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70"/>
      <c r="Q210" s="70"/>
      <c r="R210" s="70"/>
      <c r="S210" s="242"/>
      <c r="T210" s="225"/>
      <c r="U210" s="30">
        <f t="shared" si="278"/>
        <v>0</v>
      </c>
      <c r="V210" s="30">
        <f t="shared" si="279"/>
        <v>0</v>
      </c>
      <c r="W210" s="242"/>
      <c r="X210" s="30">
        <f t="shared" si="276"/>
        <v>0</v>
      </c>
      <c r="Y210" s="30">
        <f t="shared" si="277"/>
        <v>0</v>
      </c>
      <c r="Z210" s="249">
        <f t="shared" si="257"/>
        <v>38</v>
      </c>
      <c r="AA210" s="31">
        <v>56.63</v>
      </c>
      <c r="AB210" s="32">
        <f t="shared" si="258"/>
        <v>2151.94</v>
      </c>
      <c r="AC210" s="32">
        <f t="shared" si="259"/>
        <v>0</v>
      </c>
      <c r="AD210" s="32">
        <f t="shared" si="260"/>
        <v>0</v>
      </c>
      <c r="AE210" s="32">
        <f t="shared" si="261"/>
        <v>0</v>
      </c>
      <c r="AF210" s="32">
        <f t="shared" si="262"/>
        <v>0</v>
      </c>
      <c r="AG210" s="32">
        <f t="shared" si="263"/>
        <v>0</v>
      </c>
      <c r="AH210" s="32">
        <f t="shared" si="264"/>
        <v>0</v>
      </c>
      <c r="AI210" s="32">
        <f t="shared" si="265"/>
        <v>0</v>
      </c>
      <c r="AJ210" s="32">
        <f t="shared" si="266"/>
        <v>0</v>
      </c>
      <c r="AK210" s="32">
        <f t="shared" si="267"/>
        <v>0</v>
      </c>
      <c r="AL210" s="32">
        <f t="shared" si="268"/>
        <v>0</v>
      </c>
      <c r="AM210" s="33">
        <f t="shared" si="269"/>
        <v>0</v>
      </c>
      <c r="AN210" s="33">
        <f t="shared" si="270"/>
        <v>0</v>
      </c>
      <c r="AO210" s="33">
        <f t="shared" si="271"/>
        <v>0</v>
      </c>
      <c r="AP210" s="33">
        <f t="shared" si="272"/>
        <v>0</v>
      </c>
      <c r="AQ210" s="32">
        <f t="shared" si="273"/>
        <v>0</v>
      </c>
      <c r="AR210" s="262">
        <f t="shared" si="222"/>
        <v>0</v>
      </c>
      <c r="AS210" s="199"/>
      <c r="AT210" s="106">
        <f t="shared" si="223"/>
        <v>0</v>
      </c>
      <c r="AU210" s="83">
        <f t="shared" si="274"/>
        <v>2151.94</v>
      </c>
      <c r="AV210" s="214">
        <f t="shared" si="275"/>
        <v>0</v>
      </c>
      <c r="AW210" s="65"/>
      <c r="AX210" s="65"/>
      <c r="AY210" s="65"/>
      <c r="AZ210" s="65"/>
      <c r="BA210" s="65"/>
      <c r="BB210" s="65"/>
    </row>
    <row r="211" spans="1:54" ht="42.75" x14ac:dyDescent="0.25">
      <c r="A211" s="24" t="s">
        <v>539</v>
      </c>
      <c r="B211" s="52" t="s">
        <v>540</v>
      </c>
      <c r="C211" s="26" t="s">
        <v>541</v>
      </c>
      <c r="D211" s="27" t="s">
        <v>93</v>
      </c>
      <c r="E211" s="28">
        <v>1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70"/>
      <c r="Q211" s="70"/>
      <c r="R211" s="70"/>
      <c r="S211" s="242"/>
      <c r="T211" s="225"/>
      <c r="U211" s="30">
        <f t="shared" si="278"/>
        <v>0</v>
      </c>
      <c r="V211" s="30">
        <f t="shared" si="279"/>
        <v>0</v>
      </c>
      <c r="W211" s="242"/>
      <c r="X211" s="30">
        <f t="shared" si="276"/>
        <v>0</v>
      </c>
      <c r="Y211" s="30">
        <f t="shared" si="277"/>
        <v>0</v>
      </c>
      <c r="Z211" s="249">
        <f t="shared" si="257"/>
        <v>1</v>
      </c>
      <c r="AA211" s="31">
        <v>1115.02</v>
      </c>
      <c r="AB211" s="32">
        <f t="shared" si="258"/>
        <v>1115.02</v>
      </c>
      <c r="AC211" s="32">
        <f t="shared" si="259"/>
        <v>0</v>
      </c>
      <c r="AD211" s="32">
        <f t="shared" si="260"/>
        <v>0</v>
      </c>
      <c r="AE211" s="32">
        <f t="shared" si="261"/>
        <v>0</v>
      </c>
      <c r="AF211" s="32">
        <f t="shared" si="262"/>
        <v>0</v>
      </c>
      <c r="AG211" s="32">
        <f t="shared" si="263"/>
        <v>0</v>
      </c>
      <c r="AH211" s="32">
        <f t="shared" si="264"/>
        <v>0</v>
      </c>
      <c r="AI211" s="32">
        <f t="shared" si="265"/>
        <v>0</v>
      </c>
      <c r="AJ211" s="32">
        <f t="shared" si="266"/>
        <v>0</v>
      </c>
      <c r="AK211" s="32">
        <f t="shared" si="267"/>
        <v>0</v>
      </c>
      <c r="AL211" s="32">
        <f t="shared" si="268"/>
        <v>0</v>
      </c>
      <c r="AM211" s="33">
        <f t="shared" si="269"/>
        <v>0</v>
      </c>
      <c r="AN211" s="33">
        <f t="shared" si="270"/>
        <v>0</v>
      </c>
      <c r="AO211" s="33">
        <f t="shared" si="271"/>
        <v>0</v>
      </c>
      <c r="AP211" s="33">
        <f t="shared" si="272"/>
        <v>0</v>
      </c>
      <c r="AQ211" s="32">
        <f t="shared" si="273"/>
        <v>0</v>
      </c>
      <c r="AR211" s="262">
        <f t="shared" si="222"/>
        <v>0</v>
      </c>
      <c r="AS211" s="199"/>
      <c r="AT211" s="106">
        <f t="shared" si="223"/>
        <v>0</v>
      </c>
      <c r="AU211" s="83">
        <f t="shared" si="274"/>
        <v>1115.02</v>
      </c>
      <c r="AV211" s="214">
        <f t="shared" si="275"/>
        <v>0</v>
      </c>
      <c r="AW211" s="65"/>
      <c r="AX211" s="65"/>
      <c r="AY211" s="65"/>
      <c r="AZ211" s="65"/>
      <c r="BA211" s="65"/>
      <c r="BB211" s="65"/>
    </row>
    <row r="212" spans="1:54" ht="28.5" x14ac:dyDescent="0.25">
      <c r="A212" s="24" t="s">
        <v>542</v>
      </c>
      <c r="B212" s="52" t="s">
        <v>543</v>
      </c>
      <c r="C212" s="26" t="s">
        <v>544</v>
      </c>
      <c r="D212" s="27" t="s">
        <v>93</v>
      </c>
      <c r="E212" s="28">
        <v>1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70"/>
      <c r="Q212" s="70"/>
      <c r="R212" s="70"/>
      <c r="S212" s="242"/>
      <c r="T212" s="225"/>
      <c r="U212" s="30">
        <f t="shared" si="278"/>
        <v>0</v>
      </c>
      <c r="V212" s="30">
        <f t="shared" si="279"/>
        <v>0</v>
      </c>
      <c r="W212" s="242"/>
      <c r="X212" s="30">
        <f t="shared" si="276"/>
        <v>0</v>
      </c>
      <c r="Y212" s="30">
        <f t="shared" si="277"/>
        <v>0</v>
      </c>
      <c r="Z212" s="249">
        <f t="shared" si="257"/>
        <v>1</v>
      </c>
      <c r="AA212" s="31">
        <v>748.54</v>
      </c>
      <c r="AB212" s="32">
        <f t="shared" si="258"/>
        <v>748.54</v>
      </c>
      <c r="AC212" s="32">
        <f t="shared" si="259"/>
        <v>0</v>
      </c>
      <c r="AD212" s="32">
        <f t="shared" si="260"/>
        <v>0</v>
      </c>
      <c r="AE212" s="32">
        <f t="shared" si="261"/>
        <v>0</v>
      </c>
      <c r="AF212" s="32">
        <f t="shared" si="262"/>
        <v>0</v>
      </c>
      <c r="AG212" s="32">
        <f t="shared" si="263"/>
        <v>0</v>
      </c>
      <c r="AH212" s="32">
        <f t="shared" si="264"/>
        <v>0</v>
      </c>
      <c r="AI212" s="32">
        <f t="shared" si="265"/>
        <v>0</v>
      </c>
      <c r="AJ212" s="32">
        <f t="shared" si="266"/>
        <v>0</v>
      </c>
      <c r="AK212" s="32">
        <f t="shared" si="267"/>
        <v>0</v>
      </c>
      <c r="AL212" s="32">
        <f t="shared" si="268"/>
        <v>0</v>
      </c>
      <c r="AM212" s="33">
        <f t="shared" si="269"/>
        <v>0</v>
      </c>
      <c r="AN212" s="33">
        <f t="shared" si="270"/>
        <v>0</v>
      </c>
      <c r="AO212" s="33">
        <f t="shared" si="271"/>
        <v>0</v>
      </c>
      <c r="AP212" s="33">
        <f t="shared" si="272"/>
        <v>0</v>
      </c>
      <c r="AQ212" s="32">
        <f t="shared" si="273"/>
        <v>0</v>
      </c>
      <c r="AR212" s="262">
        <f t="shared" si="222"/>
        <v>0</v>
      </c>
      <c r="AS212" s="199"/>
      <c r="AT212" s="106">
        <f t="shared" si="223"/>
        <v>0</v>
      </c>
      <c r="AU212" s="83">
        <f t="shared" si="274"/>
        <v>748.54</v>
      </c>
      <c r="AV212" s="214">
        <f t="shared" si="275"/>
        <v>0</v>
      </c>
      <c r="AW212" s="65"/>
      <c r="AX212" s="65"/>
      <c r="AY212" s="65"/>
      <c r="AZ212" s="65"/>
      <c r="BA212" s="65"/>
      <c r="BB212" s="65"/>
    </row>
    <row r="213" spans="1:54" x14ac:dyDescent="0.25">
      <c r="A213" s="11"/>
      <c r="B213" s="11"/>
      <c r="C213" s="13" t="s">
        <v>545</v>
      </c>
      <c r="D213" s="13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68"/>
      <c r="Q213" s="68"/>
      <c r="R213" s="68"/>
      <c r="S213" s="242"/>
      <c r="T213" s="221"/>
      <c r="U213" s="38"/>
      <c r="V213" s="38"/>
      <c r="W213" s="242"/>
      <c r="X213" s="38"/>
      <c r="Y213" s="38"/>
      <c r="Z213" s="250"/>
      <c r="AA213" s="39"/>
      <c r="AB213" s="41">
        <f t="shared" ref="AB213" si="280">SUM(AB202:AB212)</f>
        <v>19250.97</v>
      </c>
      <c r="AC213" s="41">
        <f>SUM(AC202:AC212)</f>
        <v>0</v>
      </c>
      <c r="AD213" s="41">
        <f t="shared" ref="AD213:AQ213" si="281">SUM(AD202:AD212)</f>
        <v>0</v>
      </c>
      <c r="AE213" s="41">
        <f t="shared" si="281"/>
        <v>0</v>
      </c>
      <c r="AF213" s="41">
        <f t="shared" si="281"/>
        <v>0</v>
      </c>
      <c r="AG213" s="41">
        <f t="shared" si="281"/>
        <v>0</v>
      </c>
      <c r="AH213" s="41">
        <f t="shared" si="281"/>
        <v>0</v>
      </c>
      <c r="AI213" s="41">
        <f t="shared" si="281"/>
        <v>0</v>
      </c>
      <c r="AJ213" s="41">
        <f t="shared" si="281"/>
        <v>0</v>
      </c>
      <c r="AK213" s="41">
        <f t="shared" si="281"/>
        <v>0</v>
      </c>
      <c r="AL213" s="41">
        <f t="shared" si="281"/>
        <v>0</v>
      </c>
      <c r="AM213" s="41">
        <f t="shared" si="281"/>
        <v>0</v>
      </c>
      <c r="AN213" s="41">
        <f t="shared" si="281"/>
        <v>0</v>
      </c>
      <c r="AO213" s="41">
        <f t="shared" si="281"/>
        <v>0</v>
      </c>
      <c r="AP213" s="40">
        <f t="shared" si="281"/>
        <v>0</v>
      </c>
      <c r="AQ213" s="41">
        <f t="shared" si="281"/>
        <v>0</v>
      </c>
      <c r="AR213" s="262">
        <f t="shared" si="222"/>
        <v>0</v>
      </c>
      <c r="AS213" s="200"/>
      <c r="AT213" s="202">
        <f>SUBTOTAL(9,AT202:AT212)</f>
        <v>0</v>
      </c>
      <c r="AU213" s="270">
        <f t="shared" si="274"/>
        <v>19250.97</v>
      </c>
      <c r="AV213" s="214"/>
      <c r="AW213" s="110">
        <f>AT213+AU213</f>
        <v>19250.97</v>
      </c>
      <c r="AX213" s="110">
        <f>AB213</f>
        <v>19250.97</v>
      </c>
      <c r="AY213" s="23"/>
      <c r="AZ213" s="23"/>
      <c r="BA213" s="23"/>
      <c r="BB213" s="23"/>
    </row>
    <row r="214" spans="1:54" x14ac:dyDescent="0.25">
      <c r="A214" s="58"/>
      <c r="B214" s="59"/>
      <c r="C214" s="66"/>
      <c r="D214" s="60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70"/>
      <c r="Q214" s="70"/>
      <c r="R214" s="70"/>
      <c r="S214" s="242"/>
      <c r="T214" s="225"/>
      <c r="U214" s="30"/>
      <c r="V214" s="30"/>
      <c r="W214" s="242"/>
      <c r="X214" s="30"/>
      <c r="Y214" s="30"/>
      <c r="Z214" s="249"/>
      <c r="AA214" s="71"/>
      <c r="AB214" s="48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3"/>
      <c r="AN214" s="33"/>
      <c r="AO214" s="33"/>
      <c r="AP214" s="33"/>
      <c r="AQ214" s="32"/>
      <c r="AR214" s="262">
        <f t="shared" si="222"/>
        <v>0</v>
      </c>
      <c r="AS214" s="199"/>
      <c r="AT214" s="271"/>
      <c r="AU214" s="83"/>
      <c r="AV214" s="214"/>
      <c r="AW214" s="65"/>
      <c r="AX214" s="65"/>
      <c r="AY214" s="65"/>
      <c r="AZ214" s="65"/>
      <c r="BA214" s="65"/>
      <c r="BB214" s="65"/>
    </row>
    <row r="215" spans="1:54" x14ac:dyDescent="0.25">
      <c r="A215" s="11"/>
      <c r="B215" s="11" t="s">
        <v>546</v>
      </c>
      <c r="C215" s="74" t="s">
        <v>547</v>
      </c>
      <c r="D215" s="13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68"/>
      <c r="Q215" s="68"/>
      <c r="R215" s="68"/>
      <c r="S215" s="242"/>
      <c r="T215" s="221"/>
      <c r="U215" s="38"/>
      <c r="V215" s="38"/>
      <c r="W215" s="242"/>
      <c r="X215" s="38"/>
      <c r="Y215" s="38"/>
      <c r="Z215" s="250"/>
      <c r="AA215" s="39"/>
      <c r="AB215" s="50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0"/>
      <c r="AN215" s="40"/>
      <c r="AO215" s="40"/>
      <c r="AP215" s="40"/>
      <c r="AQ215" s="40"/>
      <c r="AR215" s="262">
        <f t="shared" si="222"/>
        <v>0</v>
      </c>
      <c r="AS215" s="202"/>
      <c r="AT215" s="202">
        <f t="shared" si="223"/>
        <v>0</v>
      </c>
      <c r="AU215" s="270"/>
      <c r="AV215" s="214"/>
      <c r="AW215" s="23"/>
      <c r="AX215" s="23"/>
      <c r="AY215" s="23"/>
      <c r="AZ215" s="23"/>
      <c r="BA215" s="23"/>
      <c r="BB215" s="23"/>
    </row>
    <row r="216" spans="1:54" ht="28.5" x14ac:dyDescent="0.25">
      <c r="A216" s="24" t="s">
        <v>548</v>
      </c>
      <c r="B216" s="52" t="s">
        <v>549</v>
      </c>
      <c r="C216" s="26" t="s">
        <v>550</v>
      </c>
      <c r="D216" s="27" t="s">
        <v>93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70"/>
      <c r="Q216" s="70"/>
      <c r="R216" s="70"/>
      <c r="S216" s="242"/>
      <c r="T216" s="225"/>
      <c r="U216" s="30">
        <f t="shared" si="278"/>
        <v>0</v>
      </c>
      <c r="V216" s="30">
        <f t="shared" si="279"/>
        <v>0</v>
      </c>
      <c r="W216" s="242"/>
      <c r="X216" s="30">
        <f t="shared" ref="X216" si="282">W216+U216</f>
        <v>0</v>
      </c>
      <c r="Y216" s="30">
        <f t="shared" ref="Y216" si="283">V216+W216</f>
        <v>0</v>
      </c>
      <c r="Z216" s="249">
        <f t="shared" ref="Z216:Z231" si="284">E216-V216</f>
        <v>3</v>
      </c>
      <c r="AA216" s="31">
        <v>153.88999999999999</v>
      </c>
      <c r="AB216" s="32">
        <f t="shared" ref="AB216:AB231" si="285">TRUNC(ROUND(E216*AA216,2),2)</f>
        <v>461.67</v>
      </c>
      <c r="AC216" s="32">
        <f t="shared" ref="AC216:AC231" si="286">F216*AA216</f>
        <v>0</v>
      </c>
      <c r="AD216" s="32">
        <f t="shared" ref="AD216:AD231" si="287">G216*AA216</f>
        <v>0</v>
      </c>
      <c r="AE216" s="32">
        <f t="shared" ref="AE216:AE231" si="288">H216*AA216</f>
        <v>0</v>
      </c>
      <c r="AF216" s="32">
        <f t="shared" ref="AF216:AF231" si="289">I216*AA216</f>
        <v>0</v>
      </c>
      <c r="AG216" s="32">
        <f t="shared" ref="AG216:AG231" si="290">J216*AA216</f>
        <v>0</v>
      </c>
      <c r="AH216" s="32">
        <f t="shared" ref="AH216:AH231" si="291">K216*AA216</f>
        <v>0</v>
      </c>
      <c r="AI216" s="32">
        <f t="shared" ref="AI216:AI231" si="292">L216*AA216</f>
        <v>0</v>
      </c>
      <c r="AJ216" s="32">
        <f t="shared" ref="AJ216:AJ231" si="293">M216*AA216</f>
        <v>0</v>
      </c>
      <c r="AK216" s="32">
        <f t="shared" ref="AK216:AK231" si="294">N216*AA216</f>
        <v>0</v>
      </c>
      <c r="AL216" s="32">
        <f t="shared" ref="AL216:AL231" si="295">O216*AA216</f>
        <v>0</v>
      </c>
      <c r="AM216" s="33">
        <f t="shared" ref="AM216:AM231" si="296">TRUNC(ROUND(P216*AA216,2),2)</f>
        <v>0</v>
      </c>
      <c r="AN216" s="33">
        <f t="shared" ref="AN216:AN231" si="297">Q216*AA216</f>
        <v>0</v>
      </c>
      <c r="AO216" s="33">
        <f t="shared" ref="AO216:AO231" si="298">R216*AA216</f>
        <v>0</v>
      </c>
      <c r="AP216" s="33">
        <f t="shared" ref="AP216:AP231" si="299">T216*AA216</f>
        <v>0</v>
      </c>
      <c r="AQ216" s="32">
        <f t="shared" ref="AQ216:AQ231" si="300">U216*AA216</f>
        <v>0</v>
      </c>
      <c r="AR216" s="262">
        <f t="shared" si="222"/>
        <v>0</v>
      </c>
      <c r="AS216" s="199"/>
      <c r="AT216" s="106">
        <f t="shared" si="223"/>
        <v>0</v>
      </c>
      <c r="AU216" s="83">
        <f t="shared" ref="AU216:AU232" si="301">AB216-AT216</f>
        <v>461.67</v>
      </c>
      <c r="AV216" s="214">
        <f t="shared" ref="AV216:AV231" si="302">(V216*100)/E216</f>
        <v>0</v>
      </c>
      <c r="AW216" s="65"/>
      <c r="AX216" s="65"/>
      <c r="AY216" s="65"/>
      <c r="AZ216" s="65"/>
      <c r="BA216" s="65"/>
      <c r="BB216" s="65"/>
    </row>
    <row r="217" spans="1:54" ht="28.5" x14ac:dyDescent="0.25">
      <c r="A217" s="24" t="s">
        <v>551</v>
      </c>
      <c r="B217" s="52" t="s">
        <v>552</v>
      </c>
      <c r="C217" s="26" t="s">
        <v>553</v>
      </c>
      <c r="D217" s="27" t="s">
        <v>93</v>
      </c>
      <c r="E217" s="28">
        <v>4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70"/>
      <c r="Q217" s="70"/>
      <c r="R217" s="70"/>
      <c r="S217" s="242"/>
      <c r="T217" s="225"/>
      <c r="U217" s="30">
        <f t="shared" si="278"/>
        <v>0</v>
      </c>
      <c r="V217" s="30">
        <f t="shared" si="279"/>
        <v>0</v>
      </c>
      <c r="W217" s="242"/>
      <c r="X217" s="30">
        <f t="shared" ref="X217:X231" si="303">W217+U217</f>
        <v>0</v>
      </c>
      <c r="Y217" s="30">
        <f t="shared" ref="Y217:Y231" si="304">V217+W217</f>
        <v>0</v>
      </c>
      <c r="Z217" s="249">
        <f t="shared" si="284"/>
        <v>4</v>
      </c>
      <c r="AA217" s="31">
        <v>218.11</v>
      </c>
      <c r="AB217" s="32">
        <f t="shared" si="285"/>
        <v>872.44</v>
      </c>
      <c r="AC217" s="32">
        <f t="shared" si="286"/>
        <v>0</v>
      </c>
      <c r="AD217" s="32">
        <f t="shared" si="287"/>
        <v>0</v>
      </c>
      <c r="AE217" s="32">
        <f t="shared" si="288"/>
        <v>0</v>
      </c>
      <c r="AF217" s="32">
        <f t="shared" si="289"/>
        <v>0</v>
      </c>
      <c r="AG217" s="32">
        <f t="shared" si="290"/>
        <v>0</v>
      </c>
      <c r="AH217" s="32">
        <f t="shared" si="291"/>
        <v>0</v>
      </c>
      <c r="AI217" s="32">
        <f t="shared" si="292"/>
        <v>0</v>
      </c>
      <c r="AJ217" s="32">
        <f t="shared" si="293"/>
        <v>0</v>
      </c>
      <c r="AK217" s="32">
        <f t="shared" si="294"/>
        <v>0</v>
      </c>
      <c r="AL217" s="32">
        <f t="shared" si="295"/>
        <v>0</v>
      </c>
      <c r="AM217" s="33">
        <f t="shared" si="296"/>
        <v>0</v>
      </c>
      <c r="AN217" s="33">
        <f t="shared" si="297"/>
        <v>0</v>
      </c>
      <c r="AO217" s="33">
        <f t="shared" si="298"/>
        <v>0</v>
      </c>
      <c r="AP217" s="33">
        <f t="shared" si="299"/>
        <v>0</v>
      </c>
      <c r="AQ217" s="32">
        <f t="shared" si="300"/>
        <v>0</v>
      </c>
      <c r="AR217" s="262">
        <f t="shared" si="222"/>
        <v>0</v>
      </c>
      <c r="AS217" s="199"/>
      <c r="AT217" s="106">
        <f t="shared" si="223"/>
        <v>0</v>
      </c>
      <c r="AU217" s="83">
        <f t="shared" si="301"/>
        <v>872.44</v>
      </c>
      <c r="AV217" s="214">
        <f t="shared" si="302"/>
        <v>0</v>
      </c>
      <c r="AW217" s="65"/>
      <c r="AX217" s="65"/>
      <c r="AY217" s="65"/>
      <c r="AZ217" s="65"/>
      <c r="BA217" s="65"/>
      <c r="BB217" s="65"/>
    </row>
    <row r="218" spans="1:54" ht="28.5" x14ac:dyDescent="0.25">
      <c r="A218" s="24" t="s">
        <v>554</v>
      </c>
      <c r="B218" s="52" t="s">
        <v>555</v>
      </c>
      <c r="C218" s="26" t="s">
        <v>556</v>
      </c>
      <c r="D218" s="27" t="s">
        <v>93</v>
      </c>
      <c r="E218" s="28">
        <v>5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70"/>
      <c r="Q218" s="70"/>
      <c r="R218" s="70"/>
      <c r="S218" s="242"/>
      <c r="T218" s="225"/>
      <c r="U218" s="30">
        <f t="shared" si="278"/>
        <v>0</v>
      </c>
      <c r="V218" s="30">
        <f t="shared" si="279"/>
        <v>0</v>
      </c>
      <c r="W218" s="242"/>
      <c r="X218" s="30">
        <f t="shared" si="303"/>
        <v>0</v>
      </c>
      <c r="Y218" s="30">
        <f t="shared" si="304"/>
        <v>0</v>
      </c>
      <c r="Z218" s="249">
        <f t="shared" si="284"/>
        <v>5</v>
      </c>
      <c r="AA218" s="31">
        <v>486.14</v>
      </c>
      <c r="AB218" s="32">
        <f t="shared" si="285"/>
        <v>2430.6999999999998</v>
      </c>
      <c r="AC218" s="32">
        <f t="shared" si="286"/>
        <v>0</v>
      </c>
      <c r="AD218" s="32">
        <f t="shared" si="287"/>
        <v>0</v>
      </c>
      <c r="AE218" s="32">
        <f t="shared" si="288"/>
        <v>0</v>
      </c>
      <c r="AF218" s="32">
        <f t="shared" si="289"/>
        <v>0</v>
      </c>
      <c r="AG218" s="32">
        <f t="shared" si="290"/>
        <v>0</v>
      </c>
      <c r="AH218" s="32">
        <f t="shared" si="291"/>
        <v>0</v>
      </c>
      <c r="AI218" s="32">
        <f t="shared" si="292"/>
        <v>0</v>
      </c>
      <c r="AJ218" s="32">
        <f t="shared" si="293"/>
        <v>0</v>
      </c>
      <c r="AK218" s="32">
        <f t="shared" si="294"/>
        <v>0</v>
      </c>
      <c r="AL218" s="32">
        <f t="shared" si="295"/>
        <v>0</v>
      </c>
      <c r="AM218" s="33">
        <f t="shared" si="296"/>
        <v>0</v>
      </c>
      <c r="AN218" s="33">
        <f t="shared" si="297"/>
        <v>0</v>
      </c>
      <c r="AO218" s="33">
        <f t="shared" si="298"/>
        <v>0</v>
      </c>
      <c r="AP218" s="33">
        <f t="shared" si="299"/>
        <v>0</v>
      </c>
      <c r="AQ218" s="32">
        <f t="shared" si="300"/>
        <v>0</v>
      </c>
      <c r="AR218" s="262">
        <f t="shared" si="222"/>
        <v>0</v>
      </c>
      <c r="AS218" s="199"/>
      <c r="AT218" s="106">
        <f t="shared" si="223"/>
        <v>0</v>
      </c>
      <c r="AU218" s="83">
        <f t="shared" si="301"/>
        <v>2430.6999999999998</v>
      </c>
      <c r="AV218" s="214">
        <f t="shared" si="302"/>
        <v>0</v>
      </c>
      <c r="AW218" s="65"/>
      <c r="AX218" s="65"/>
      <c r="AY218" s="65"/>
      <c r="AZ218" s="65"/>
      <c r="BA218" s="65"/>
      <c r="BB218" s="65"/>
    </row>
    <row r="219" spans="1:54" x14ac:dyDescent="0.25">
      <c r="A219" s="24">
        <v>72553</v>
      </c>
      <c r="B219" s="52" t="s">
        <v>557</v>
      </c>
      <c r="C219" s="26" t="s">
        <v>558</v>
      </c>
      <c r="D219" s="27" t="s">
        <v>93</v>
      </c>
      <c r="E219" s="28">
        <v>1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70"/>
      <c r="Q219" s="70"/>
      <c r="R219" s="70"/>
      <c r="S219" s="242"/>
      <c r="T219" s="225"/>
      <c r="U219" s="30">
        <f t="shared" si="278"/>
        <v>0</v>
      </c>
      <c r="V219" s="30">
        <f t="shared" si="279"/>
        <v>0</v>
      </c>
      <c r="W219" s="242"/>
      <c r="X219" s="30">
        <f t="shared" si="303"/>
        <v>0</v>
      </c>
      <c r="Y219" s="30">
        <f t="shared" si="304"/>
        <v>0</v>
      </c>
      <c r="Z219" s="249">
        <f t="shared" si="284"/>
        <v>1</v>
      </c>
      <c r="AA219" s="31">
        <v>137.05000000000001</v>
      </c>
      <c r="AB219" s="32">
        <f t="shared" si="285"/>
        <v>137.05000000000001</v>
      </c>
      <c r="AC219" s="32">
        <f t="shared" si="286"/>
        <v>0</v>
      </c>
      <c r="AD219" s="32">
        <f t="shared" si="287"/>
        <v>0</v>
      </c>
      <c r="AE219" s="32">
        <f t="shared" si="288"/>
        <v>0</v>
      </c>
      <c r="AF219" s="32">
        <f t="shared" si="289"/>
        <v>0</v>
      </c>
      <c r="AG219" s="32">
        <f t="shared" si="290"/>
        <v>0</v>
      </c>
      <c r="AH219" s="32">
        <f t="shared" si="291"/>
        <v>0</v>
      </c>
      <c r="AI219" s="32">
        <f t="shared" si="292"/>
        <v>0</v>
      </c>
      <c r="AJ219" s="32">
        <f t="shared" si="293"/>
        <v>0</v>
      </c>
      <c r="AK219" s="32">
        <f t="shared" si="294"/>
        <v>0</v>
      </c>
      <c r="AL219" s="32">
        <f t="shared" si="295"/>
        <v>0</v>
      </c>
      <c r="AM219" s="33">
        <f t="shared" si="296"/>
        <v>0</v>
      </c>
      <c r="AN219" s="33">
        <f t="shared" si="297"/>
        <v>0</v>
      </c>
      <c r="AO219" s="33">
        <f t="shared" si="298"/>
        <v>0</v>
      </c>
      <c r="AP219" s="33">
        <f t="shared" si="299"/>
        <v>0</v>
      </c>
      <c r="AQ219" s="32">
        <f t="shared" si="300"/>
        <v>0</v>
      </c>
      <c r="AR219" s="262">
        <f t="shared" si="222"/>
        <v>0</v>
      </c>
      <c r="AS219" s="199"/>
      <c r="AT219" s="106">
        <f t="shared" si="223"/>
        <v>0</v>
      </c>
      <c r="AU219" s="83">
        <f t="shared" si="301"/>
        <v>137.05000000000001</v>
      </c>
      <c r="AV219" s="214">
        <f t="shared" si="302"/>
        <v>0</v>
      </c>
      <c r="AW219" s="65"/>
      <c r="AX219" s="65"/>
      <c r="AY219" s="65"/>
      <c r="AZ219" s="65"/>
      <c r="BA219" s="65"/>
      <c r="BB219" s="65"/>
    </row>
    <row r="220" spans="1:54" ht="28.5" x14ac:dyDescent="0.25">
      <c r="A220" s="24" t="s">
        <v>559</v>
      </c>
      <c r="B220" s="52" t="s">
        <v>560</v>
      </c>
      <c r="C220" s="26" t="s">
        <v>561</v>
      </c>
      <c r="D220" s="27" t="s">
        <v>93</v>
      </c>
      <c r="E220" s="28">
        <v>40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70"/>
      <c r="Q220" s="70"/>
      <c r="R220" s="70"/>
      <c r="S220" s="242"/>
      <c r="T220" s="225"/>
      <c r="U220" s="30">
        <f t="shared" si="278"/>
        <v>0</v>
      </c>
      <c r="V220" s="30">
        <f t="shared" si="279"/>
        <v>0</v>
      </c>
      <c r="W220" s="242"/>
      <c r="X220" s="30">
        <f t="shared" si="303"/>
        <v>0</v>
      </c>
      <c r="Y220" s="30">
        <f t="shared" si="304"/>
        <v>0</v>
      </c>
      <c r="Z220" s="249">
        <f t="shared" si="284"/>
        <v>40</v>
      </c>
      <c r="AA220" s="31">
        <v>29.78</v>
      </c>
      <c r="AB220" s="32">
        <f t="shared" si="285"/>
        <v>1191.2</v>
      </c>
      <c r="AC220" s="32">
        <f t="shared" si="286"/>
        <v>0</v>
      </c>
      <c r="AD220" s="32">
        <f t="shared" si="287"/>
        <v>0</v>
      </c>
      <c r="AE220" s="32">
        <f t="shared" si="288"/>
        <v>0</v>
      </c>
      <c r="AF220" s="32">
        <f t="shared" si="289"/>
        <v>0</v>
      </c>
      <c r="AG220" s="32">
        <f t="shared" si="290"/>
        <v>0</v>
      </c>
      <c r="AH220" s="32">
        <f t="shared" si="291"/>
        <v>0</v>
      </c>
      <c r="AI220" s="32">
        <f t="shared" si="292"/>
        <v>0</v>
      </c>
      <c r="AJ220" s="32">
        <f t="shared" si="293"/>
        <v>0</v>
      </c>
      <c r="AK220" s="32">
        <f t="shared" si="294"/>
        <v>0</v>
      </c>
      <c r="AL220" s="32">
        <f t="shared" si="295"/>
        <v>0</v>
      </c>
      <c r="AM220" s="33">
        <f t="shared" si="296"/>
        <v>0</v>
      </c>
      <c r="AN220" s="33">
        <f t="shared" si="297"/>
        <v>0</v>
      </c>
      <c r="AO220" s="33">
        <f t="shared" si="298"/>
        <v>0</v>
      </c>
      <c r="AP220" s="33">
        <f t="shared" si="299"/>
        <v>0</v>
      </c>
      <c r="AQ220" s="32">
        <f t="shared" si="300"/>
        <v>0</v>
      </c>
      <c r="AR220" s="262">
        <f t="shared" si="222"/>
        <v>0</v>
      </c>
      <c r="AS220" s="199"/>
      <c r="AT220" s="106">
        <f t="shared" si="223"/>
        <v>0</v>
      </c>
      <c r="AU220" s="83">
        <f t="shared" si="301"/>
        <v>1191.2</v>
      </c>
      <c r="AV220" s="214">
        <f t="shared" si="302"/>
        <v>0</v>
      </c>
      <c r="AW220" s="65"/>
      <c r="AX220" s="65"/>
      <c r="AY220" s="65"/>
      <c r="AZ220" s="65"/>
      <c r="BA220" s="65"/>
      <c r="BB220" s="65"/>
    </row>
    <row r="221" spans="1:54" x14ac:dyDescent="0.25">
      <c r="A221" s="24" t="s">
        <v>562</v>
      </c>
      <c r="B221" s="52" t="s">
        <v>563</v>
      </c>
      <c r="C221" s="26" t="s">
        <v>564</v>
      </c>
      <c r="D221" s="27" t="s">
        <v>93</v>
      </c>
      <c r="E221" s="28">
        <v>36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70"/>
      <c r="Q221" s="70"/>
      <c r="R221" s="70"/>
      <c r="S221" s="242"/>
      <c r="T221" s="225"/>
      <c r="U221" s="30">
        <f t="shared" si="278"/>
        <v>0</v>
      </c>
      <c r="V221" s="30">
        <f t="shared" si="279"/>
        <v>0</v>
      </c>
      <c r="W221" s="242"/>
      <c r="X221" s="30">
        <f t="shared" si="303"/>
        <v>0</v>
      </c>
      <c r="Y221" s="30">
        <f t="shared" si="304"/>
        <v>0</v>
      </c>
      <c r="Z221" s="249">
        <f t="shared" si="284"/>
        <v>36</v>
      </c>
      <c r="AA221" s="31">
        <v>180.43</v>
      </c>
      <c r="AB221" s="32">
        <f t="shared" si="285"/>
        <v>6495.48</v>
      </c>
      <c r="AC221" s="32">
        <f t="shared" si="286"/>
        <v>0</v>
      </c>
      <c r="AD221" s="32">
        <f t="shared" si="287"/>
        <v>0</v>
      </c>
      <c r="AE221" s="32">
        <f t="shared" si="288"/>
        <v>0</v>
      </c>
      <c r="AF221" s="32">
        <f t="shared" si="289"/>
        <v>0</v>
      </c>
      <c r="AG221" s="32">
        <f t="shared" si="290"/>
        <v>0</v>
      </c>
      <c r="AH221" s="32">
        <f t="shared" si="291"/>
        <v>0</v>
      </c>
      <c r="AI221" s="32">
        <f t="shared" si="292"/>
        <v>0</v>
      </c>
      <c r="AJ221" s="32">
        <f t="shared" si="293"/>
        <v>0</v>
      </c>
      <c r="AK221" s="32">
        <f t="shared" si="294"/>
        <v>0</v>
      </c>
      <c r="AL221" s="32">
        <f t="shared" si="295"/>
        <v>0</v>
      </c>
      <c r="AM221" s="33">
        <f t="shared" si="296"/>
        <v>0</v>
      </c>
      <c r="AN221" s="33">
        <f t="shared" si="297"/>
        <v>0</v>
      </c>
      <c r="AO221" s="33">
        <f t="shared" si="298"/>
        <v>0</v>
      </c>
      <c r="AP221" s="33">
        <f t="shared" si="299"/>
        <v>0</v>
      </c>
      <c r="AQ221" s="32">
        <f t="shared" si="300"/>
        <v>0</v>
      </c>
      <c r="AR221" s="262">
        <f t="shared" si="222"/>
        <v>0</v>
      </c>
      <c r="AS221" s="199"/>
      <c r="AT221" s="106">
        <f t="shared" si="223"/>
        <v>0</v>
      </c>
      <c r="AU221" s="83">
        <f t="shared" si="301"/>
        <v>6495.48</v>
      </c>
      <c r="AV221" s="214">
        <f t="shared" si="302"/>
        <v>0</v>
      </c>
      <c r="AW221" s="65"/>
      <c r="AX221" s="65"/>
      <c r="AY221" s="65"/>
      <c r="AZ221" s="65"/>
      <c r="BA221" s="65"/>
      <c r="BB221" s="65"/>
    </row>
    <row r="222" spans="1:54" ht="28.5" x14ac:dyDescent="0.25">
      <c r="A222" s="24" t="s">
        <v>565</v>
      </c>
      <c r="B222" s="52" t="s">
        <v>566</v>
      </c>
      <c r="C222" s="26" t="s">
        <v>567</v>
      </c>
      <c r="D222" s="27" t="s">
        <v>93</v>
      </c>
      <c r="E222" s="28">
        <v>1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70"/>
      <c r="Q222" s="70"/>
      <c r="R222" s="70"/>
      <c r="S222" s="242">
        <v>1</v>
      </c>
      <c r="T222" s="225"/>
      <c r="U222" s="30">
        <f t="shared" si="278"/>
        <v>0</v>
      </c>
      <c r="V222" s="30">
        <f t="shared" si="279"/>
        <v>0</v>
      </c>
      <c r="W222" s="242">
        <v>1</v>
      </c>
      <c r="X222" s="30">
        <f t="shared" si="303"/>
        <v>1</v>
      </c>
      <c r="Y222" s="30">
        <f t="shared" si="304"/>
        <v>1</v>
      </c>
      <c r="Z222" s="249">
        <f t="shared" si="284"/>
        <v>1</v>
      </c>
      <c r="AA222" s="31">
        <v>2231.1999999999998</v>
      </c>
      <c r="AB222" s="32">
        <f t="shared" si="285"/>
        <v>2231.1999999999998</v>
      </c>
      <c r="AC222" s="32">
        <f t="shared" si="286"/>
        <v>0</v>
      </c>
      <c r="AD222" s="32">
        <f t="shared" si="287"/>
        <v>0</v>
      </c>
      <c r="AE222" s="32">
        <f t="shared" si="288"/>
        <v>0</v>
      </c>
      <c r="AF222" s="32">
        <f t="shared" si="289"/>
        <v>0</v>
      </c>
      <c r="AG222" s="32">
        <f t="shared" si="290"/>
        <v>0</v>
      </c>
      <c r="AH222" s="32">
        <f t="shared" si="291"/>
        <v>0</v>
      </c>
      <c r="AI222" s="32">
        <f t="shared" si="292"/>
        <v>0</v>
      </c>
      <c r="AJ222" s="32">
        <f t="shared" si="293"/>
        <v>0</v>
      </c>
      <c r="AK222" s="32">
        <f t="shared" si="294"/>
        <v>0</v>
      </c>
      <c r="AL222" s="32">
        <f t="shared" si="295"/>
        <v>0</v>
      </c>
      <c r="AM222" s="33">
        <f t="shared" si="296"/>
        <v>0</v>
      </c>
      <c r="AN222" s="33">
        <f t="shared" si="297"/>
        <v>0</v>
      </c>
      <c r="AO222" s="33">
        <f t="shared" si="298"/>
        <v>0</v>
      </c>
      <c r="AP222" s="33">
        <f t="shared" si="299"/>
        <v>0</v>
      </c>
      <c r="AQ222" s="32">
        <f t="shared" si="300"/>
        <v>0</v>
      </c>
      <c r="AR222" s="262">
        <f t="shared" si="222"/>
        <v>2231.1999999999998</v>
      </c>
      <c r="AS222" s="199"/>
      <c r="AT222" s="106">
        <f t="shared" si="223"/>
        <v>0</v>
      </c>
      <c r="AU222" s="83">
        <f t="shared" si="301"/>
        <v>2231.1999999999998</v>
      </c>
      <c r="AV222" s="214">
        <f t="shared" si="302"/>
        <v>0</v>
      </c>
      <c r="AW222" s="65"/>
      <c r="AX222" s="65"/>
      <c r="AY222" s="65"/>
      <c r="AZ222" s="65"/>
      <c r="BA222" s="65"/>
      <c r="BB222" s="65"/>
    </row>
    <row r="223" spans="1:54" x14ac:dyDescent="0.25">
      <c r="A223" s="24" t="s">
        <v>568</v>
      </c>
      <c r="B223" s="52" t="s">
        <v>569</v>
      </c>
      <c r="C223" s="26" t="s">
        <v>570</v>
      </c>
      <c r="D223" s="27" t="s">
        <v>93</v>
      </c>
      <c r="E223" s="28">
        <v>3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70"/>
      <c r="Q223" s="70"/>
      <c r="R223" s="70"/>
      <c r="S223" s="242">
        <v>3</v>
      </c>
      <c r="T223" s="225"/>
      <c r="U223" s="30">
        <f t="shared" si="278"/>
        <v>0</v>
      </c>
      <c r="V223" s="30">
        <f t="shared" si="279"/>
        <v>0</v>
      </c>
      <c r="W223" s="242">
        <v>3</v>
      </c>
      <c r="X223" s="30">
        <f t="shared" si="303"/>
        <v>3</v>
      </c>
      <c r="Y223" s="30">
        <f t="shared" si="304"/>
        <v>3</v>
      </c>
      <c r="Z223" s="249">
        <f t="shared" si="284"/>
        <v>3</v>
      </c>
      <c r="AA223" s="31">
        <v>126.54</v>
      </c>
      <c r="AB223" s="32">
        <f t="shared" si="285"/>
        <v>379.62</v>
      </c>
      <c r="AC223" s="32">
        <f t="shared" si="286"/>
        <v>0</v>
      </c>
      <c r="AD223" s="32">
        <f t="shared" si="287"/>
        <v>0</v>
      </c>
      <c r="AE223" s="32">
        <f t="shared" si="288"/>
        <v>0</v>
      </c>
      <c r="AF223" s="32">
        <f t="shared" si="289"/>
        <v>0</v>
      </c>
      <c r="AG223" s="32">
        <f t="shared" si="290"/>
        <v>0</v>
      </c>
      <c r="AH223" s="32">
        <f t="shared" si="291"/>
        <v>0</v>
      </c>
      <c r="AI223" s="32">
        <f t="shared" si="292"/>
        <v>0</v>
      </c>
      <c r="AJ223" s="32">
        <f t="shared" si="293"/>
        <v>0</v>
      </c>
      <c r="AK223" s="32">
        <f t="shared" si="294"/>
        <v>0</v>
      </c>
      <c r="AL223" s="32">
        <f t="shared" si="295"/>
        <v>0</v>
      </c>
      <c r="AM223" s="33">
        <f t="shared" si="296"/>
        <v>0</v>
      </c>
      <c r="AN223" s="33">
        <f t="shared" si="297"/>
        <v>0</v>
      </c>
      <c r="AO223" s="33">
        <f t="shared" si="298"/>
        <v>0</v>
      </c>
      <c r="AP223" s="33">
        <f t="shared" si="299"/>
        <v>0</v>
      </c>
      <c r="AQ223" s="32">
        <f t="shared" si="300"/>
        <v>0</v>
      </c>
      <c r="AR223" s="262">
        <f t="shared" si="222"/>
        <v>379.62</v>
      </c>
      <c r="AS223" s="199"/>
      <c r="AT223" s="106">
        <f t="shared" si="223"/>
        <v>0</v>
      </c>
      <c r="AU223" s="83">
        <f t="shared" si="301"/>
        <v>379.62</v>
      </c>
      <c r="AV223" s="214">
        <f t="shared" si="302"/>
        <v>0</v>
      </c>
      <c r="AW223" s="65"/>
      <c r="AX223" s="65"/>
      <c r="AY223" s="65"/>
      <c r="AZ223" s="65"/>
      <c r="BA223" s="65"/>
      <c r="BB223" s="65"/>
    </row>
    <row r="224" spans="1:54" x14ac:dyDescent="0.25">
      <c r="A224" s="24" t="s">
        <v>571</v>
      </c>
      <c r="B224" s="52" t="s">
        <v>572</v>
      </c>
      <c r="C224" s="26" t="s">
        <v>573</v>
      </c>
      <c r="D224" s="27" t="s">
        <v>93</v>
      </c>
      <c r="E224" s="28">
        <v>3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70"/>
      <c r="Q224" s="70"/>
      <c r="R224" s="70"/>
      <c r="S224" s="242">
        <v>3</v>
      </c>
      <c r="T224" s="225"/>
      <c r="U224" s="30">
        <f t="shared" si="278"/>
        <v>0</v>
      </c>
      <c r="V224" s="30">
        <f t="shared" si="279"/>
        <v>0</v>
      </c>
      <c r="W224" s="242">
        <v>3</v>
      </c>
      <c r="X224" s="30">
        <f t="shared" si="303"/>
        <v>3</v>
      </c>
      <c r="Y224" s="30">
        <f t="shared" si="304"/>
        <v>3</v>
      </c>
      <c r="Z224" s="249">
        <f t="shared" si="284"/>
        <v>3</v>
      </c>
      <c r="AA224" s="31">
        <v>81.72</v>
      </c>
      <c r="AB224" s="32">
        <f t="shared" si="285"/>
        <v>245.16</v>
      </c>
      <c r="AC224" s="32">
        <f t="shared" si="286"/>
        <v>0</v>
      </c>
      <c r="AD224" s="32">
        <f t="shared" si="287"/>
        <v>0</v>
      </c>
      <c r="AE224" s="32">
        <f t="shared" si="288"/>
        <v>0</v>
      </c>
      <c r="AF224" s="32">
        <f t="shared" si="289"/>
        <v>0</v>
      </c>
      <c r="AG224" s="32">
        <f t="shared" si="290"/>
        <v>0</v>
      </c>
      <c r="AH224" s="32">
        <f t="shared" si="291"/>
        <v>0</v>
      </c>
      <c r="AI224" s="32">
        <f t="shared" si="292"/>
        <v>0</v>
      </c>
      <c r="AJ224" s="32">
        <f t="shared" si="293"/>
        <v>0</v>
      </c>
      <c r="AK224" s="32">
        <f t="shared" si="294"/>
        <v>0</v>
      </c>
      <c r="AL224" s="32">
        <f t="shared" si="295"/>
        <v>0</v>
      </c>
      <c r="AM224" s="33">
        <f t="shared" si="296"/>
        <v>0</v>
      </c>
      <c r="AN224" s="33">
        <f t="shared" si="297"/>
        <v>0</v>
      </c>
      <c r="AO224" s="33">
        <f t="shared" si="298"/>
        <v>0</v>
      </c>
      <c r="AP224" s="33">
        <f t="shared" si="299"/>
        <v>0</v>
      </c>
      <c r="AQ224" s="32">
        <f t="shared" si="300"/>
        <v>0</v>
      </c>
      <c r="AR224" s="262">
        <f t="shared" si="222"/>
        <v>245.16</v>
      </c>
      <c r="AS224" s="199"/>
      <c r="AT224" s="106">
        <f t="shared" si="223"/>
        <v>0</v>
      </c>
      <c r="AU224" s="83">
        <f t="shared" si="301"/>
        <v>245.16</v>
      </c>
      <c r="AV224" s="214">
        <f t="shared" si="302"/>
        <v>0</v>
      </c>
      <c r="AW224" s="65"/>
      <c r="AX224" s="65"/>
      <c r="AY224" s="65"/>
      <c r="AZ224" s="65"/>
      <c r="BA224" s="65"/>
      <c r="BB224" s="65"/>
    </row>
    <row r="225" spans="1:54" x14ac:dyDescent="0.25">
      <c r="A225" s="24" t="s">
        <v>574</v>
      </c>
      <c r="B225" s="52" t="s">
        <v>575</v>
      </c>
      <c r="C225" s="26" t="s">
        <v>576</v>
      </c>
      <c r="D225" s="27" t="s">
        <v>93</v>
      </c>
      <c r="E225" s="28">
        <v>38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70"/>
      <c r="Q225" s="70"/>
      <c r="R225" s="70"/>
      <c r="S225" s="242">
        <v>38</v>
      </c>
      <c r="T225" s="225"/>
      <c r="U225" s="30">
        <f t="shared" si="278"/>
        <v>0</v>
      </c>
      <c r="V225" s="30">
        <f t="shared" si="279"/>
        <v>0</v>
      </c>
      <c r="W225" s="242">
        <v>38</v>
      </c>
      <c r="X225" s="30">
        <f t="shared" si="303"/>
        <v>38</v>
      </c>
      <c r="Y225" s="30">
        <f t="shared" si="304"/>
        <v>38</v>
      </c>
      <c r="Z225" s="249">
        <f t="shared" si="284"/>
        <v>38</v>
      </c>
      <c r="AA225" s="31">
        <v>155.52000000000001</v>
      </c>
      <c r="AB225" s="32">
        <f t="shared" si="285"/>
        <v>5909.76</v>
      </c>
      <c r="AC225" s="32">
        <f t="shared" si="286"/>
        <v>0</v>
      </c>
      <c r="AD225" s="32">
        <f t="shared" si="287"/>
        <v>0</v>
      </c>
      <c r="AE225" s="32">
        <f t="shared" si="288"/>
        <v>0</v>
      </c>
      <c r="AF225" s="32">
        <f t="shared" si="289"/>
        <v>0</v>
      </c>
      <c r="AG225" s="32">
        <f t="shared" si="290"/>
        <v>0</v>
      </c>
      <c r="AH225" s="32">
        <f t="shared" si="291"/>
        <v>0</v>
      </c>
      <c r="AI225" s="32">
        <f t="shared" si="292"/>
        <v>0</v>
      </c>
      <c r="AJ225" s="32">
        <f t="shared" si="293"/>
        <v>0</v>
      </c>
      <c r="AK225" s="32">
        <f t="shared" si="294"/>
        <v>0</v>
      </c>
      <c r="AL225" s="32">
        <f t="shared" si="295"/>
        <v>0</v>
      </c>
      <c r="AM225" s="33">
        <f t="shared" si="296"/>
        <v>0</v>
      </c>
      <c r="AN225" s="33">
        <f t="shared" si="297"/>
        <v>0</v>
      </c>
      <c r="AO225" s="33">
        <f t="shared" si="298"/>
        <v>0</v>
      </c>
      <c r="AP225" s="33">
        <f t="shared" si="299"/>
        <v>0</v>
      </c>
      <c r="AQ225" s="32">
        <f t="shared" si="300"/>
        <v>0</v>
      </c>
      <c r="AR225" s="262">
        <f t="shared" si="222"/>
        <v>5909.76</v>
      </c>
      <c r="AS225" s="199"/>
      <c r="AT225" s="106">
        <f t="shared" si="223"/>
        <v>0</v>
      </c>
      <c r="AU225" s="83">
        <f t="shared" si="301"/>
        <v>5909.76</v>
      </c>
      <c r="AV225" s="214">
        <f t="shared" si="302"/>
        <v>0</v>
      </c>
      <c r="AW225" s="65"/>
      <c r="AX225" s="65"/>
      <c r="AY225" s="65"/>
      <c r="AZ225" s="65"/>
      <c r="BA225" s="65"/>
      <c r="BB225" s="65"/>
    </row>
    <row r="226" spans="1:54" x14ac:dyDescent="0.25">
      <c r="A226" s="24" t="s">
        <v>203</v>
      </c>
      <c r="B226" s="52" t="s">
        <v>577</v>
      </c>
      <c r="C226" s="26" t="s">
        <v>578</v>
      </c>
      <c r="D226" s="27" t="s">
        <v>93</v>
      </c>
      <c r="E226" s="28">
        <v>2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70"/>
      <c r="Q226" s="70"/>
      <c r="R226" s="70"/>
      <c r="S226" s="242"/>
      <c r="T226" s="225"/>
      <c r="U226" s="30">
        <f t="shared" si="278"/>
        <v>0</v>
      </c>
      <c r="V226" s="30">
        <f t="shared" si="279"/>
        <v>0</v>
      </c>
      <c r="W226" s="242"/>
      <c r="X226" s="30">
        <f t="shared" si="303"/>
        <v>0</v>
      </c>
      <c r="Y226" s="30">
        <f t="shared" si="304"/>
        <v>0</v>
      </c>
      <c r="Z226" s="249">
        <f t="shared" si="284"/>
        <v>2</v>
      </c>
      <c r="AA226" s="31">
        <v>1308.8399999999999</v>
      </c>
      <c r="AB226" s="32">
        <f t="shared" si="285"/>
        <v>2617.6799999999998</v>
      </c>
      <c r="AC226" s="32">
        <f t="shared" si="286"/>
        <v>0</v>
      </c>
      <c r="AD226" s="32">
        <f t="shared" si="287"/>
        <v>0</v>
      </c>
      <c r="AE226" s="32">
        <f t="shared" si="288"/>
        <v>0</v>
      </c>
      <c r="AF226" s="32">
        <f t="shared" si="289"/>
        <v>0</v>
      </c>
      <c r="AG226" s="32">
        <f t="shared" si="290"/>
        <v>0</v>
      </c>
      <c r="AH226" s="32">
        <f t="shared" si="291"/>
        <v>0</v>
      </c>
      <c r="AI226" s="32">
        <f t="shared" si="292"/>
        <v>0</v>
      </c>
      <c r="AJ226" s="32">
        <f t="shared" si="293"/>
        <v>0</v>
      </c>
      <c r="AK226" s="32">
        <f t="shared" si="294"/>
        <v>0</v>
      </c>
      <c r="AL226" s="32">
        <f t="shared" si="295"/>
        <v>0</v>
      </c>
      <c r="AM226" s="33">
        <f t="shared" si="296"/>
        <v>0</v>
      </c>
      <c r="AN226" s="33">
        <f t="shared" si="297"/>
        <v>0</v>
      </c>
      <c r="AO226" s="33">
        <f t="shared" si="298"/>
        <v>0</v>
      </c>
      <c r="AP226" s="33">
        <f t="shared" si="299"/>
        <v>0</v>
      </c>
      <c r="AQ226" s="32">
        <f t="shared" si="300"/>
        <v>0</v>
      </c>
      <c r="AR226" s="262">
        <f t="shared" si="222"/>
        <v>0</v>
      </c>
      <c r="AS226" s="199"/>
      <c r="AT226" s="106">
        <f t="shared" si="223"/>
        <v>0</v>
      </c>
      <c r="AU226" s="83">
        <f t="shared" si="301"/>
        <v>2617.6799999999998</v>
      </c>
      <c r="AV226" s="214">
        <f t="shared" si="302"/>
        <v>0</v>
      </c>
      <c r="AW226" s="65"/>
      <c r="AX226" s="65"/>
      <c r="AY226" s="65"/>
      <c r="AZ226" s="65"/>
      <c r="BA226" s="65"/>
      <c r="BB226" s="65"/>
    </row>
    <row r="227" spans="1:54" x14ac:dyDescent="0.25">
      <c r="A227" s="24" t="s">
        <v>203</v>
      </c>
      <c r="B227" s="52" t="s">
        <v>579</v>
      </c>
      <c r="C227" s="26" t="s">
        <v>580</v>
      </c>
      <c r="D227" s="27" t="s">
        <v>93</v>
      </c>
      <c r="E227" s="28">
        <v>2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70"/>
      <c r="Q227" s="70"/>
      <c r="R227" s="70"/>
      <c r="S227" s="242"/>
      <c r="T227" s="225"/>
      <c r="U227" s="30">
        <f t="shared" si="278"/>
        <v>0</v>
      </c>
      <c r="V227" s="30">
        <f t="shared" si="279"/>
        <v>0</v>
      </c>
      <c r="W227" s="242"/>
      <c r="X227" s="30">
        <f t="shared" si="303"/>
        <v>0</v>
      </c>
      <c r="Y227" s="30">
        <f t="shared" si="304"/>
        <v>0</v>
      </c>
      <c r="Z227" s="249">
        <f t="shared" si="284"/>
        <v>2</v>
      </c>
      <c r="AA227" s="31">
        <v>553.05999999999995</v>
      </c>
      <c r="AB227" s="32">
        <f t="shared" si="285"/>
        <v>1106.1199999999999</v>
      </c>
      <c r="AC227" s="32">
        <f t="shared" si="286"/>
        <v>0</v>
      </c>
      <c r="AD227" s="32">
        <f t="shared" si="287"/>
        <v>0</v>
      </c>
      <c r="AE227" s="32">
        <f t="shared" si="288"/>
        <v>0</v>
      </c>
      <c r="AF227" s="32">
        <f t="shared" si="289"/>
        <v>0</v>
      </c>
      <c r="AG227" s="32">
        <f t="shared" si="290"/>
        <v>0</v>
      </c>
      <c r="AH227" s="32">
        <f t="shared" si="291"/>
        <v>0</v>
      </c>
      <c r="AI227" s="32">
        <f t="shared" si="292"/>
        <v>0</v>
      </c>
      <c r="AJ227" s="32">
        <f t="shared" si="293"/>
        <v>0</v>
      </c>
      <c r="AK227" s="32">
        <f t="shared" si="294"/>
        <v>0</v>
      </c>
      <c r="AL227" s="32">
        <f t="shared" si="295"/>
        <v>0</v>
      </c>
      <c r="AM227" s="33">
        <f t="shared" si="296"/>
        <v>0</v>
      </c>
      <c r="AN227" s="33">
        <f t="shared" si="297"/>
        <v>0</v>
      </c>
      <c r="AO227" s="33">
        <f t="shared" si="298"/>
        <v>0</v>
      </c>
      <c r="AP227" s="33">
        <f t="shared" si="299"/>
        <v>0</v>
      </c>
      <c r="AQ227" s="32">
        <f t="shared" si="300"/>
        <v>0</v>
      </c>
      <c r="AR227" s="262">
        <f t="shared" si="222"/>
        <v>0</v>
      </c>
      <c r="AS227" s="199"/>
      <c r="AT227" s="106">
        <f t="shared" si="223"/>
        <v>0</v>
      </c>
      <c r="AU227" s="83">
        <f t="shared" si="301"/>
        <v>1106.1199999999999</v>
      </c>
      <c r="AV227" s="214">
        <f t="shared" si="302"/>
        <v>0</v>
      </c>
      <c r="AW227" s="65"/>
      <c r="AX227" s="65"/>
      <c r="AY227" s="65"/>
      <c r="AZ227" s="65"/>
      <c r="BA227" s="65"/>
      <c r="BB227" s="65"/>
    </row>
    <row r="228" spans="1:54" ht="28.5" x14ac:dyDescent="0.25">
      <c r="A228" s="24" t="s">
        <v>581</v>
      </c>
      <c r="B228" s="52" t="s">
        <v>582</v>
      </c>
      <c r="C228" s="26" t="s">
        <v>583</v>
      </c>
      <c r="D228" s="27" t="s">
        <v>93</v>
      </c>
      <c r="E228" s="28">
        <v>1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70"/>
      <c r="Q228" s="70"/>
      <c r="R228" s="70"/>
      <c r="S228" s="242">
        <v>1</v>
      </c>
      <c r="T228" s="225"/>
      <c r="U228" s="30">
        <f t="shared" si="278"/>
        <v>0</v>
      </c>
      <c r="V228" s="30">
        <f t="shared" si="279"/>
        <v>0</v>
      </c>
      <c r="W228" s="242">
        <v>1</v>
      </c>
      <c r="X228" s="30">
        <f t="shared" si="303"/>
        <v>1</v>
      </c>
      <c r="Y228" s="30">
        <f t="shared" si="304"/>
        <v>1</v>
      </c>
      <c r="Z228" s="249">
        <f t="shared" si="284"/>
        <v>1</v>
      </c>
      <c r="AA228" s="31">
        <v>621.26</v>
      </c>
      <c r="AB228" s="32">
        <f t="shared" si="285"/>
        <v>621.26</v>
      </c>
      <c r="AC228" s="32">
        <f t="shared" si="286"/>
        <v>0</v>
      </c>
      <c r="AD228" s="32">
        <f t="shared" si="287"/>
        <v>0</v>
      </c>
      <c r="AE228" s="32">
        <f t="shared" si="288"/>
        <v>0</v>
      </c>
      <c r="AF228" s="32">
        <f t="shared" si="289"/>
        <v>0</v>
      </c>
      <c r="AG228" s="32">
        <f t="shared" si="290"/>
        <v>0</v>
      </c>
      <c r="AH228" s="32">
        <f t="shared" si="291"/>
        <v>0</v>
      </c>
      <c r="AI228" s="32">
        <f t="shared" si="292"/>
        <v>0</v>
      </c>
      <c r="AJ228" s="32">
        <f t="shared" si="293"/>
        <v>0</v>
      </c>
      <c r="AK228" s="32">
        <f t="shared" si="294"/>
        <v>0</v>
      </c>
      <c r="AL228" s="32">
        <f t="shared" si="295"/>
        <v>0</v>
      </c>
      <c r="AM228" s="33">
        <f t="shared" si="296"/>
        <v>0</v>
      </c>
      <c r="AN228" s="33">
        <f t="shared" si="297"/>
        <v>0</v>
      </c>
      <c r="AO228" s="33">
        <f t="shared" si="298"/>
        <v>0</v>
      </c>
      <c r="AP228" s="33">
        <f t="shared" si="299"/>
        <v>0</v>
      </c>
      <c r="AQ228" s="32">
        <f t="shared" si="300"/>
        <v>0</v>
      </c>
      <c r="AR228" s="262">
        <f t="shared" si="222"/>
        <v>621.26</v>
      </c>
      <c r="AS228" s="199"/>
      <c r="AT228" s="106">
        <f t="shared" si="223"/>
        <v>0</v>
      </c>
      <c r="AU228" s="83">
        <f t="shared" si="301"/>
        <v>621.26</v>
      </c>
      <c r="AV228" s="214">
        <f t="shared" si="302"/>
        <v>0</v>
      </c>
      <c r="AW228" s="65"/>
      <c r="AX228" s="65"/>
      <c r="AY228" s="65"/>
      <c r="AZ228" s="65"/>
      <c r="BA228" s="65"/>
      <c r="BB228" s="65"/>
    </row>
    <row r="229" spans="1:54" ht="28.5" x14ac:dyDescent="0.25">
      <c r="A229" s="24" t="s">
        <v>584</v>
      </c>
      <c r="B229" s="52" t="s">
        <v>585</v>
      </c>
      <c r="C229" s="26" t="s">
        <v>586</v>
      </c>
      <c r="D229" s="27" t="s">
        <v>93</v>
      </c>
      <c r="E229" s="28">
        <v>3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70"/>
      <c r="Q229" s="70"/>
      <c r="R229" s="70"/>
      <c r="S229" s="242">
        <v>3</v>
      </c>
      <c r="T229" s="225"/>
      <c r="U229" s="30">
        <f t="shared" si="278"/>
        <v>0</v>
      </c>
      <c r="V229" s="30">
        <f t="shared" si="279"/>
        <v>0</v>
      </c>
      <c r="W229" s="242">
        <v>3</v>
      </c>
      <c r="X229" s="30">
        <f t="shared" si="303"/>
        <v>3</v>
      </c>
      <c r="Y229" s="30">
        <f t="shared" si="304"/>
        <v>3</v>
      </c>
      <c r="Z229" s="249">
        <f t="shared" si="284"/>
        <v>3</v>
      </c>
      <c r="AA229" s="31">
        <v>1736.32</v>
      </c>
      <c r="AB229" s="32">
        <f t="shared" si="285"/>
        <v>5208.96</v>
      </c>
      <c r="AC229" s="32">
        <f t="shared" si="286"/>
        <v>0</v>
      </c>
      <c r="AD229" s="32">
        <f t="shared" si="287"/>
        <v>0</v>
      </c>
      <c r="AE229" s="32">
        <f t="shared" si="288"/>
        <v>0</v>
      </c>
      <c r="AF229" s="32">
        <f t="shared" si="289"/>
        <v>0</v>
      </c>
      <c r="AG229" s="32">
        <f t="shared" si="290"/>
        <v>0</v>
      </c>
      <c r="AH229" s="32">
        <f t="shared" si="291"/>
        <v>0</v>
      </c>
      <c r="AI229" s="32">
        <f t="shared" si="292"/>
        <v>0</v>
      </c>
      <c r="AJ229" s="32">
        <f t="shared" si="293"/>
        <v>0</v>
      </c>
      <c r="AK229" s="32">
        <f t="shared" si="294"/>
        <v>0</v>
      </c>
      <c r="AL229" s="32">
        <f t="shared" si="295"/>
        <v>0</v>
      </c>
      <c r="AM229" s="33">
        <f t="shared" si="296"/>
        <v>0</v>
      </c>
      <c r="AN229" s="33">
        <f t="shared" si="297"/>
        <v>0</v>
      </c>
      <c r="AO229" s="33">
        <f t="shared" si="298"/>
        <v>0</v>
      </c>
      <c r="AP229" s="33">
        <f t="shared" si="299"/>
        <v>0</v>
      </c>
      <c r="AQ229" s="32">
        <f t="shared" si="300"/>
        <v>0</v>
      </c>
      <c r="AR229" s="262">
        <f t="shared" si="222"/>
        <v>5208.96</v>
      </c>
      <c r="AS229" s="199"/>
      <c r="AT229" s="106">
        <f t="shared" si="223"/>
        <v>0</v>
      </c>
      <c r="AU229" s="83">
        <f t="shared" si="301"/>
        <v>5208.96</v>
      </c>
      <c r="AV229" s="214">
        <f t="shared" si="302"/>
        <v>0</v>
      </c>
      <c r="AW229" s="65"/>
      <c r="AX229" s="65"/>
      <c r="AY229" s="65"/>
      <c r="AZ229" s="65"/>
      <c r="BA229" s="65"/>
      <c r="BB229" s="65"/>
    </row>
    <row r="230" spans="1:54" x14ac:dyDescent="0.25">
      <c r="A230" s="24" t="s">
        <v>203</v>
      </c>
      <c r="B230" s="52" t="s">
        <v>587</v>
      </c>
      <c r="C230" s="26" t="s">
        <v>588</v>
      </c>
      <c r="D230" s="27" t="s">
        <v>80</v>
      </c>
      <c r="E230" s="28">
        <v>63.5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70"/>
      <c r="Q230" s="70"/>
      <c r="R230" s="70"/>
      <c r="S230" s="242">
        <v>63.5</v>
      </c>
      <c r="T230" s="225"/>
      <c r="U230" s="30">
        <f t="shared" si="278"/>
        <v>0</v>
      </c>
      <c r="V230" s="30">
        <f t="shared" si="279"/>
        <v>0</v>
      </c>
      <c r="W230" s="242">
        <v>63.5</v>
      </c>
      <c r="X230" s="30">
        <f t="shared" si="303"/>
        <v>63.5</v>
      </c>
      <c r="Y230" s="30">
        <f t="shared" si="304"/>
        <v>63.5</v>
      </c>
      <c r="Z230" s="249">
        <f t="shared" si="284"/>
        <v>63.5</v>
      </c>
      <c r="AA230" s="31">
        <v>288.13</v>
      </c>
      <c r="AB230" s="32">
        <f t="shared" si="285"/>
        <v>18296.259999999998</v>
      </c>
      <c r="AC230" s="32">
        <f t="shared" si="286"/>
        <v>0</v>
      </c>
      <c r="AD230" s="32">
        <f t="shared" si="287"/>
        <v>0</v>
      </c>
      <c r="AE230" s="32">
        <f t="shared" si="288"/>
        <v>0</v>
      </c>
      <c r="AF230" s="32">
        <f t="shared" si="289"/>
        <v>0</v>
      </c>
      <c r="AG230" s="32">
        <f t="shared" si="290"/>
        <v>0</v>
      </c>
      <c r="AH230" s="32">
        <f t="shared" si="291"/>
        <v>0</v>
      </c>
      <c r="AI230" s="32">
        <f t="shared" si="292"/>
        <v>0</v>
      </c>
      <c r="AJ230" s="32">
        <f t="shared" si="293"/>
        <v>0</v>
      </c>
      <c r="AK230" s="32">
        <f t="shared" si="294"/>
        <v>0</v>
      </c>
      <c r="AL230" s="32">
        <f t="shared" si="295"/>
        <v>0</v>
      </c>
      <c r="AM230" s="33">
        <f t="shared" si="296"/>
        <v>0</v>
      </c>
      <c r="AN230" s="33">
        <f t="shared" si="297"/>
        <v>0</v>
      </c>
      <c r="AO230" s="33">
        <f t="shared" si="298"/>
        <v>0</v>
      </c>
      <c r="AP230" s="33">
        <f t="shared" si="299"/>
        <v>0</v>
      </c>
      <c r="AQ230" s="32">
        <f t="shared" si="300"/>
        <v>0</v>
      </c>
      <c r="AR230" s="262">
        <f t="shared" si="222"/>
        <v>18296.255000000001</v>
      </c>
      <c r="AS230" s="199"/>
      <c r="AT230" s="106">
        <f t="shared" si="223"/>
        <v>0</v>
      </c>
      <c r="AU230" s="83">
        <f t="shared" si="301"/>
        <v>18296.259999999998</v>
      </c>
      <c r="AV230" s="214">
        <f t="shared" si="302"/>
        <v>0</v>
      </c>
      <c r="AW230" s="65"/>
      <c r="AX230" s="65"/>
      <c r="AY230" s="65"/>
      <c r="AZ230" s="65"/>
      <c r="BA230" s="65"/>
      <c r="BB230" s="65"/>
    </row>
    <row r="231" spans="1:54" x14ac:dyDescent="0.25">
      <c r="A231" s="24" t="s">
        <v>589</v>
      </c>
      <c r="B231" s="52" t="s">
        <v>590</v>
      </c>
      <c r="C231" s="26" t="s">
        <v>591</v>
      </c>
      <c r="D231" s="27" t="s">
        <v>93</v>
      </c>
      <c r="E231" s="28">
        <v>1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70"/>
      <c r="Q231" s="70"/>
      <c r="R231" s="70"/>
      <c r="S231" s="242">
        <v>1</v>
      </c>
      <c r="T231" s="225"/>
      <c r="U231" s="30">
        <f t="shared" si="278"/>
        <v>0</v>
      </c>
      <c r="V231" s="30">
        <f t="shared" si="279"/>
        <v>0</v>
      </c>
      <c r="W231" s="242">
        <v>1</v>
      </c>
      <c r="X231" s="30">
        <f t="shared" si="303"/>
        <v>1</v>
      </c>
      <c r="Y231" s="30">
        <f t="shared" si="304"/>
        <v>1</v>
      </c>
      <c r="Z231" s="249">
        <f t="shared" si="284"/>
        <v>1</v>
      </c>
      <c r="AA231" s="31">
        <v>2922.44</v>
      </c>
      <c r="AB231" s="32">
        <f t="shared" si="285"/>
        <v>2922.44</v>
      </c>
      <c r="AC231" s="32">
        <f t="shared" si="286"/>
        <v>0</v>
      </c>
      <c r="AD231" s="32">
        <f t="shared" si="287"/>
        <v>0</v>
      </c>
      <c r="AE231" s="32">
        <f t="shared" si="288"/>
        <v>0</v>
      </c>
      <c r="AF231" s="32">
        <f t="shared" si="289"/>
        <v>0</v>
      </c>
      <c r="AG231" s="32">
        <f t="shared" si="290"/>
        <v>0</v>
      </c>
      <c r="AH231" s="32">
        <f t="shared" si="291"/>
        <v>0</v>
      </c>
      <c r="AI231" s="32">
        <f t="shared" si="292"/>
        <v>0</v>
      </c>
      <c r="AJ231" s="32">
        <f t="shared" si="293"/>
        <v>0</v>
      </c>
      <c r="AK231" s="32">
        <f t="shared" si="294"/>
        <v>0</v>
      </c>
      <c r="AL231" s="32">
        <f t="shared" si="295"/>
        <v>0</v>
      </c>
      <c r="AM231" s="33">
        <f t="shared" si="296"/>
        <v>0</v>
      </c>
      <c r="AN231" s="33">
        <f t="shared" si="297"/>
        <v>0</v>
      </c>
      <c r="AO231" s="33">
        <f t="shared" si="298"/>
        <v>0</v>
      </c>
      <c r="AP231" s="33">
        <f t="shared" si="299"/>
        <v>0</v>
      </c>
      <c r="AQ231" s="32">
        <f t="shared" si="300"/>
        <v>0</v>
      </c>
      <c r="AR231" s="262">
        <f t="shared" si="222"/>
        <v>2922.44</v>
      </c>
      <c r="AS231" s="199"/>
      <c r="AT231" s="106">
        <f t="shared" si="223"/>
        <v>0</v>
      </c>
      <c r="AU231" s="83">
        <f t="shared" si="301"/>
        <v>2922.44</v>
      </c>
      <c r="AV231" s="214">
        <f t="shared" si="302"/>
        <v>0</v>
      </c>
      <c r="AW231" s="65"/>
      <c r="AX231" s="65"/>
      <c r="AY231" s="65"/>
      <c r="AZ231" s="65"/>
      <c r="BA231" s="65"/>
      <c r="BB231" s="65"/>
    </row>
    <row r="232" spans="1:54" x14ac:dyDescent="0.25">
      <c r="A232" s="11"/>
      <c r="B232" s="11"/>
      <c r="C232" s="13" t="s">
        <v>592</v>
      </c>
      <c r="D232" s="13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68"/>
      <c r="Q232" s="68"/>
      <c r="R232" s="68"/>
      <c r="S232" s="242"/>
      <c r="T232" s="221"/>
      <c r="U232" s="38"/>
      <c r="V232" s="38"/>
      <c r="W232" s="242"/>
      <c r="X232" s="38"/>
      <c r="Y232" s="38"/>
      <c r="Z232" s="250"/>
      <c r="AA232" s="39"/>
      <c r="AB232" s="41">
        <f t="shared" ref="AB232" si="305">SUM(AB216:AB231)</f>
        <v>51127</v>
      </c>
      <c r="AC232" s="41">
        <f>SUM(AC216:AC231)</f>
        <v>0</v>
      </c>
      <c r="AD232" s="41">
        <f t="shared" ref="AD232:AQ232" si="306">SUM(AD216:AD231)</f>
        <v>0</v>
      </c>
      <c r="AE232" s="41">
        <f t="shared" si="306"/>
        <v>0</v>
      </c>
      <c r="AF232" s="41">
        <f t="shared" si="306"/>
        <v>0</v>
      </c>
      <c r="AG232" s="41">
        <f t="shared" si="306"/>
        <v>0</v>
      </c>
      <c r="AH232" s="41">
        <f t="shared" si="306"/>
        <v>0</v>
      </c>
      <c r="AI232" s="41">
        <f t="shared" si="306"/>
        <v>0</v>
      </c>
      <c r="AJ232" s="41">
        <f t="shared" si="306"/>
        <v>0</v>
      </c>
      <c r="AK232" s="41">
        <f t="shared" si="306"/>
        <v>0</v>
      </c>
      <c r="AL232" s="41">
        <f t="shared" si="306"/>
        <v>0</v>
      </c>
      <c r="AM232" s="41">
        <f t="shared" si="306"/>
        <v>0</v>
      </c>
      <c r="AN232" s="41">
        <f t="shared" si="306"/>
        <v>0</v>
      </c>
      <c r="AO232" s="41">
        <f t="shared" si="306"/>
        <v>0</v>
      </c>
      <c r="AP232" s="40">
        <f t="shared" si="306"/>
        <v>0</v>
      </c>
      <c r="AQ232" s="41">
        <f t="shared" si="306"/>
        <v>0</v>
      </c>
      <c r="AR232" s="262">
        <f t="shared" si="222"/>
        <v>0</v>
      </c>
      <c r="AS232" s="200"/>
      <c r="AT232" s="202">
        <f>SUBTOTAL(9,AT218:AT231)</f>
        <v>0</v>
      </c>
      <c r="AU232" s="270">
        <f t="shared" si="301"/>
        <v>51127</v>
      </c>
      <c r="AV232" s="214"/>
      <c r="AW232" s="110">
        <f>AT232+AU232</f>
        <v>51127</v>
      </c>
      <c r="AX232" s="110">
        <f>AB232</f>
        <v>51127</v>
      </c>
      <c r="AY232" s="23"/>
      <c r="AZ232" s="23"/>
      <c r="BA232" s="23"/>
      <c r="BB232" s="23"/>
    </row>
    <row r="233" spans="1:54" x14ac:dyDescent="0.25">
      <c r="A233" s="58"/>
      <c r="B233" s="59"/>
      <c r="C233" s="66"/>
      <c r="D233" s="60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70"/>
      <c r="Q233" s="70"/>
      <c r="R233" s="70"/>
      <c r="S233" s="242"/>
      <c r="T233" s="225"/>
      <c r="U233" s="30"/>
      <c r="V233" s="30"/>
      <c r="W233" s="242"/>
      <c r="X233" s="30"/>
      <c r="Y233" s="30"/>
      <c r="Z233" s="249"/>
      <c r="AA233" s="71"/>
      <c r="AB233" s="48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3"/>
      <c r="AN233" s="33"/>
      <c r="AO233" s="33"/>
      <c r="AP233" s="33"/>
      <c r="AQ233" s="32"/>
      <c r="AR233" s="262">
        <f t="shared" si="222"/>
        <v>0</v>
      </c>
      <c r="AS233" s="199"/>
      <c r="AT233" s="271"/>
      <c r="AU233" s="83"/>
      <c r="AV233" s="214"/>
      <c r="AW233" s="65"/>
      <c r="AX233" s="65"/>
      <c r="AY233" s="65"/>
      <c r="AZ233" s="65"/>
      <c r="BA233" s="65"/>
      <c r="BB233" s="65"/>
    </row>
    <row r="234" spans="1:54" x14ac:dyDescent="0.25">
      <c r="A234" s="11"/>
      <c r="B234" s="11" t="s">
        <v>593</v>
      </c>
      <c r="C234" s="74" t="s">
        <v>594</v>
      </c>
      <c r="D234" s="13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68"/>
      <c r="Q234" s="68"/>
      <c r="R234" s="68"/>
      <c r="S234" s="242"/>
      <c r="T234" s="221"/>
      <c r="U234" s="38"/>
      <c r="V234" s="38"/>
      <c r="W234" s="242"/>
      <c r="X234" s="38"/>
      <c r="Y234" s="38"/>
      <c r="Z234" s="250"/>
      <c r="AA234" s="39"/>
      <c r="AB234" s="50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0"/>
      <c r="AN234" s="40"/>
      <c r="AO234" s="40"/>
      <c r="AP234" s="40"/>
      <c r="AQ234" s="40"/>
      <c r="AR234" s="262">
        <f t="shared" si="222"/>
        <v>0</v>
      </c>
      <c r="AS234" s="202"/>
      <c r="AT234" s="202">
        <f t="shared" si="223"/>
        <v>0</v>
      </c>
      <c r="AU234" s="270"/>
      <c r="AV234" s="214"/>
      <c r="AW234" s="23"/>
      <c r="AX234" s="23"/>
      <c r="AY234" s="23"/>
      <c r="AZ234" s="23"/>
      <c r="BA234" s="23"/>
      <c r="BB234" s="23"/>
    </row>
    <row r="235" spans="1:54" x14ac:dyDescent="0.25">
      <c r="A235" s="24" t="s">
        <v>595</v>
      </c>
      <c r="B235" s="52" t="s">
        <v>596</v>
      </c>
      <c r="C235" s="26" t="s">
        <v>597</v>
      </c>
      <c r="D235" s="27" t="s">
        <v>93</v>
      </c>
      <c r="E235" s="28">
        <v>17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70"/>
      <c r="Q235" s="70"/>
      <c r="R235" s="70"/>
      <c r="S235" s="242"/>
      <c r="T235" s="225"/>
      <c r="U235" s="30">
        <f t="shared" si="278"/>
        <v>0</v>
      </c>
      <c r="V235" s="30">
        <f t="shared" si="279"/>
        <v>0</v>
      </c>
      <c r="W235" s="242"/>
      <c r="X235" s="30">
        <f t="shared" ref="X235" si="307">W235+U235</f>
        <v>0</v>
      </c>
      <c r="Y235" s="30">
        <f t="shared" ref="Y235" si="308">V235+W235</f>
        <v>0</v>
      </c>
      <c r="Z235" s="249">
        <f t="shared" ref="Z235:Z253" si="309">E235-V235</f>
        <v>17</v>
      </c>
      <c r="AA235" s="31">
        <v>74.150000000000006</v>
      </c>
      <c r="AB235" s="32">
        <f t="shared" ref="AB235:AB253" si="310">TRUNC(ROUND(E235*AA235,2),2)</f>
        <v>1260.55</v>
      </c>
      <c r="AC235" s="32">
        <f t="shared" ref="AC235:AC253" si="311">F235*AA235</f>
        <v>0</v>
      </c>
      <c r="AD235" s="32">
        <f t="shared" ref="AD235:AD253" si="312">G235*AA235</f>
        <v>0</v>
      </c>
      <c r="AE235" s="32">
        <f t="shared" ref="AE235:AE253" si="313">H235*AA235</f>
        <v>0</v>
      </c>
      <c r="AF235" s="32">
        <f t="shared" ref="AF235:AF253" si="314">I235*AA235</f>
        <v>0</v>
      </c>
      <c r="AG235" s="32">
        <f t="shared" ref="AG235:AG253" si="315">J235*AA235</f>
        <v>0</v>
      </c>
      <c r="AH235" s="32">
        <f t="shared" ref="AH235:AH253" si="316">K235*AA235</f>
        <v>0</v>
      </c>
      <c r="AI235" s="32">
        <f t="shared" ref="AI235:AI253" si="317">L235*AA235</f>
        <v>0</v>
      </c>
      <c r="AJ235" s="32">
        <f t="shared" ref="AJ235:AJ253" si="318">M235*AA235</f>
        <v>0</v>
      </c>
      <c r="AK235" s="32">
        <f t="shared" ref="AK235:AK253" si="319">N235*AA235</f>
        <v>0</v>
      </c>
      <c r="AL235" s="32">
        <f t="shared" ref="AL235:AL253" si="320">O235*AA235</f>
        <v>0</v>
      </c>
      <c r="AM235" s="33">
        <f t="shared" ref="AM235:AM253" si="321">TRUNC(ROUND(P235*AA235,2),2)</f>
        <v>0</v>
      </c>
      <c r="AN235" s="33">
        <f t="shared" ref="AN235:AN253" si="322">Q235*AA235</f>
        <v>0</v>
      </c>
      <c r="AO235" s="33">
        <f t="shared" ref="AO235:AO253" si="323">R235*AA235</f>
        <v>0</v>
      </c>
      <c r="AP235" s="33">
        <f t="shared" ref="AP235:AP253" si="324">T235*AA235</f>
        <v>0</v>
      </c>
      <c r="AQ235" s="32">
        <f t="shared" ref="AQ235:AQ253" si="325">U235*AA235</f>
        <v>0</v>
      </c>
      <c r="AR235" s="262">
        <f t="shared" si="222"/>
        <v>0</v>
      </c>
      <c r="AS235" s="199"/>
      <c r="AT235" s="106">
        <f t="shared" si="223"/>
        <v>0</v>
      </c>
      <c r="AU235" s="83">
        <f t="shared" ref="AU235:AU254" si="326">AB235-AT235</f>
        <v>1260.55</v>
      </c>
      <c r="AV235" s="214">
        <f t="shared" ref="AV235:AV253" si="327">(V235*100)/E235</f>
        <v>0</v>
      </c>
      <c r="AW235" s="65"/>
      <c r="AX235" s="65"/>
      <c r="AY235" s="65"/>
      <c r="AZ235" s="65"/>
      <c r="BA235" s="65"/>
      <c r="BB235" s="65"/>
    </row>
    <row r="236" spans="1:54" ht="28.5" x14ac:dyDescent="0.25">
      <c r="A236" s="24" t="s">
        <v>598</v>
      </c>
      <c r="B236" s="52" t="s">
        <v>599</v>
      </c>
      <c r="C236" s="26" t="s">
        <v>600</v>
      </c>
      <c r="D236" s="27" t="s">
        <v>93</v>
      </c>
      <c r="E236" s="28">
        <v>13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70"/>
      <c r="Q236" s="70"/>
      <c r="R236" s="70"/>
      <c r="S236" s="242"/>
      <c r="T236" s="225"/>
      <c r="U236" s="30">
        <f t="shared" si="278"/>
        <v>0</v>
      </c>
      <c r="V236" s="30">
        <f t="shared" si="279"/>
        <v>0</v>
      </c>
      <c r="W236" s="242"/>
      <c r="X236" s="30">
        <f t="shared" ref="X236:X253" si="328">W236+U236</f>
        <v>0</v>
      </c>
      <c r="Y236" s="30">
        <f t="shared" ref="Y236:Y253" si="329">V236+W236</f>
        <v>0</v>
      </c>
      <c r="Z236" s="249">
        <f t="shared" si="309"/>
        <v>13</v>
      </c>
      <c r="AA236" s="31">
        <v>256.42</v>
      </c>
      <c r="AB236" s="32">
        <f t="shared" si="310"/>
        <v>3333.46</v>
      </c>
      <c r="AC236" s="32">
        <f t="shared" si="311"/>
        <v>0</v>
      </c>
      <c r="AD236" s="32">
        <f t="shared" si="312"/>
        <v>0</v>
      </c>
      <c r="AE236" s="32">
        <f t="shared" si="313"/>
        <v>0</v>
      </c>
      <c r="AF236" s="32">
        <f t="shared" si="314"/>
        <v>0</v>
      </c>
      <c r="AG236" s="32">
        <f t="shared" si="315"/>
        <v>0</v>
      </c>
      <c r="AH236" s="32">
        <f t="shared" si="316"/>
        <v>0</v>
      </c>
      <c r="AI236" s="32">
        <f t="shared" si="317"/>
        <v>0</v>
      </c>
      <c r="AJ236" s="32">
        <f t="shared" si="318"/>
        <v>0</v>
      </c>
      <c r="AK236" s="32">
        <f t="shared" si="319"/>
        <v>0</v>
      </c>
      <c r="AL236" s="32">
        <f t="shared" si="320"/>
        <v>0</v>
      </c>
      <c r="AM236" s="33">
        <f t="shared" si="321"/>
        <v>0</v>
      </c>
      <c r="AN236" s="33">
        <f t="shared" si="322"/>
        <v>0</v>
      </c>
      <c r="AO236" s="33">
        <f t="shared" si="323"/>
        <v>0</v>
      </c>
      <c r="AP236" s="33">
        <f t="shared" si="324"/>
        <v>0</v>
      </c>
      <c r="AQ236" s="32">
        <f t="shared" si="325"/>
        <v>0</v>
      </c>
      <c r="AR236" s="262">
        <f t="shared" si="222"/>
        <v>0</v>
      </c>
      <c r="AS236" s="199"/>
      <c r="AT236" s="106">
        <f t="shared" si="223"/>
        <v>0</v>
      </c>
      <c r="AU236" s="83">
        <f t="shared" si="326"/>
        <v>3333.46</v>
      </c>
      <c r="AV236" s="214">
        <f t="shared" si="327"/>
        <v>0</v>
      </c>
      <c r="AW236" s="65"/>
      <c r="AX236" s="65"/>
      <c r="AY236" s="65"/>
      <c r="AZ236" s="65"/>
      <c r="BA236" s="65"/>
      <c r="BB236" s="65"/>
    </row>
    <row r="237" spans="1:54" ht="28.5" x14ac:dyDescent="0.25">
      <c r="A237" s="24" t="s">
        <v>601</v>
      </c>
      <c r="B237" s="52" t="s">
        <v>602</v>
      </c>
      <c r="C237" s="26" t="s">
        <v>603</v>
      </c>
      <c r="D237" s="27" t="s">
        <v>93</v>
      </c>
      <c r="E237" s="28">
        <v>5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70"/>
      <c r="Q237" s="70"/>
      <c r="R237" s="70"/>
      <c r="S237" s="242"/>
      <c r="T237" s="225"/>
      <c r="U237" s="30">
        <f t="shared" si="278"/>
        <v>0</v>
      </c>
      <c r="V237" s="30">
        <f t="shared" si="279"/>
        <v>0</v>
      </c>
      <c r="W237" s="242"/>
      <c r="X237" s="30">
        <f t="shared" si="328"/>
        <v>0</v>
      </c>
      <c r="Y237" s="30">
        <f t="shared" si="329"/>
        <v>0</v>
      </c>
      <c r="Z237" s="249">
        <f t="shared" si="309"/>
        <v>5</v>
      </c>
      <c r="AA237" s="31">
        <v>1560.96</v>
      </c>
      <c r="AB237" s="32">
        <f t="shared" si="310"/>
        <v>7804.8</v>
      </c>
      <c r="AC237" s="32">
        <f t="shared" si="311"/>
        <v>0</v>
      </c>
      <c r="AD237" s="32">
        <f t="shared" si="312"/>
        <v>0</v>
      </c>
      <c r="AE237" s="32">
        <f t="shared" si="313"/>
        <v>0</v>
      </c>
      <c r="AF237" s="32">
        <f t="shared" si="314"/>
        <v>0</v>
      </c>
      <c r="AG237" s="32">
        <f t="shared" si="315"/>
        <v>0</v>
      </c>
      <c r="AH237" s="32">
        <f t="shared" si="316"/>
        <v>0</v>
      </c>
      <c r="AI237" s="32">
        <f t="shared" si="317"/>
        <v>0</v>
      </c>
      <c r="AJ237" s="32">
        <f t="shared" si="318"/>
        <v>0</v>
      </c>
      <c r="AK237" s="32">
        <f t="shared" si="319"/>
        <v>0</v>
      </c>
      <c r="AL237" s="32">
        <f t="shared" si="320"/>
        <v>0</v>
      </c>
      <c r="AM237" s="33">
        <f t="shared" si="321"/>
        <v>0</v>
      </c>
      <c r="AN237" s="33">
        <f t="shared" si="322"/>
        <v>0</v>
      </c>
      <c r="AO237" s="33">
        <f t="shared" si="323"/>
        <v>0</v>
      </c>
      <c r="AP237" s="33">
        <f t="shared" si="324"/>
        <v>0</v>
      </c>
      <c r="AQ237" s="32">
        <f t="shared" si="325"/>
        <v>0</v>
      </c>
      <c r="AR237" s="262">
        <f t="shared" si="222"/>
        <v>0</v>
      </c>
      <c r="AS237" s="199"/>
      <c r="AT237" s="106">
        <f t="shared" si="223"/>
        <v>0</v>
      </c>
      <c r="AU237" s="83">
        <f t="shared" si="326"/>
        <v>7804.8</v>
      </c>
      <c r="AV237" s="214">
        <f t="shared" si="327"/>
        <v>0</v>
      </c>
      <c r="AW237" s="65"/>
      <c r="AX237" s="65"/>
      <c r="AY237" s="65"/>
      <c r="AZ237" s="65"/>
      <c r="BA237" s="65"/>
      <c r="BB237" s="65"/>
    </row>
    <row r="238" spans="1:54" ht="28.5" x14ac:dyDescent="0.25">
      <c r="A238" s="24" t="s">
        <v>604</v>
      </c>
      <c r="B238" s="52" t="s">
        <v>605</v>
      </c>
      <c r="C238" s="26" t="s">
        <v>606</v>
      </c>
      <c r="D238" s="27" t="s">
        <v>93</v>
      </c>
      <c r="E238" s="28">
        <v>6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70"/>
      <c r="Q238" s="70"/>
      <c r="R238" s="70"/>
      <c r="S238" s="242"/>
      <c r="T238" s="225"/>
      <c r="U238" s="30">
        <f t="shared" si="278"/>
        <v>0</v>
      </c>
      <c r="V238" s="30">
        <f t="shared" si="279"/>
        <v>0</v>
      </c>
      <c r="W238" s="242"/>
      <c r="X238" s="30">
        <f t="shared" si="328"/>
        <v>0</v>
      </c>
      <c r="Y238" s="30">
        <f t="shared" si="329"/>
        <v>0</v>
      </c>
      <c r="Z238" s="249">
        <f t="shared" si="309"/>
        <v>6</v>
      </c>
      <c r="AA238" s="31">
        <v>723.8</v>
      </c>
      <c r="AB238" s="32">
        <f t="shared" si="310"/>
        <v>4342.8</v>
      </c>
      <c r="AC238" s="32">
        <f t="shared" si="311"/>
        <v>0</v>
      </c>
      <c r="AD238" s="32">
        <f t="shared" si="312"/>
        <v>0</v>
      </c>
      <c r="AE238" s="32">
        <f t="shared" si="313"/>
        <v>0</v>
      </c>
      <c r="AF238" s="32">
        <f t="shared" si="314"/>
        <v>0</v>
      </c>
      <c r="AG238" s="32">
        <f t="shared" si="315"/>
        <v>0</v>
      </c>
      <c r="AH238" s="32">
        <f t="shared" si="316"/>
        <v>0</v>
      </c>
      <c r="AI238" s="32">
        <f t="shared" si="317"/>
        <v>0</v>
      </c>
      <c r="AJ238" s="32">
        <f t="shared" si="318"/>
        <v>0</v>
      </c>
      <c r="AK238" s="32">
        <f t="shared" si="319"/>
        <v>0</v>
      </c>
      <c r="AL238" s="32">
        <f t="shared" si="320"/>
        <v>0</v>
      </c>
      <c r="AM238" s="33">
        <f t="shared" si="321"/>
        <v>0</v>
      </c>
      <c r="AN238" s="33">
        <f t="shared" si="322"/>
        <v>0</v>
      </c>
      <c r="AO238" s="33">
        <f t="shared" si="323"/>
        <v>0</v>
      </c>
      <c r="AP238" s="33">
        <f t="shared" si="324"/>
        <v>0</v>
      </c>
      <c r="AQ238" s="32">
        <f t="shared" si="325"/>
        <v>0</v>
      </c>
      <c r="AR238" s="262">
        <f t="shared" si="222"/>
        <v>0</v>
      </c>
      <c r="AS238" s="199"/>
      <c r="AT238" s="106">
        <f t="shared" si="223"/>
        <v>0</v>
      </c>
      <c r="AU238" s="83">
        <f t="shared" si="326"/>
        <v>4342.8</v>
      </c>
      <c r="AV238" s="214">
        <f t="shared" si="327"/>
        <v>0</v>
      </c>
      <c r="AW238" s="65"/>
      <c r="AX238" s="65"/>
      <c r="AY238" s="65"/>
      <c r="AZ238" s="65"/>
      <c r="BA238" s="65"/>
      <c r="BB238" s="65"/>
    </row>
    <row r="239" spans="1:54" x14ac:dyDescent="0.25">
      <c r="A239" s="24" t="s">
        <v>607</v>
      </c>
      <c r="B239" s="52" t="s">
        <v>608</v>
      </c>
      <c r="C239" s="26" t="s">
        <v>609</v>
      </c>
      <c r="D239" s="27" t="s">
        <v>93</v>
      </c>
      <c r="E239" s="28">
        <v>3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70"/>
      <c r="Q239" s="70"/>
      <c r="R239" s="70"/>
      <c r="S239" s="242"/>
      <c r="T239" s="225"/>
      <c r="U239" s="30">
        <f t="shared" si="278"/>
        <v>0</v>
      </c>
      <c r="V239" s="30">
        <f t="shared" si="279"/>
        <v>0</v>
      </c>
      <c r="W239" s="242"/>
      <c r="X239" s="30">
        <f t="shared" si="328"/>
        <v>0</v>
      </c>
      <c r="Y239" s="30">
        <f t="shared" si="329"/>
        <v>0</v>
      </c>
      <c r="Z239" s="249">
        <f t="shared" si="309"/>
        <v>3</v>
      </c>
      <c r="AA239" s="31">
        <v>813.23</v>
      </c>
      <c r="AB239" s="32">
        <f t="shared" si="310"/>
        <v>2439.69</v>
      </c>
      <c r="AC239" s="32">
        <f t="shared" si="311"/>
        <v>0</v>
      </c>
      <c r="AD239" s="32">
        <f t="shared" si="312"/>
        <v>0</v>
      </c>
      <c r="AE239" s="32">
        <f t="shared" si="313"/>
        <v>0</v>
      </c>
      <c r="AF239" s="32">
        <f t="shared" si="314"/>
        <v>0</v>
      </c>
      <c r="AG239" s="32">
        <f t="shared" si="315"/>
        <v>0</v>
      </c>
      <c r="AH239" s="32">
        <f t="shared" si="316"/>
        <v>0</v>
      </c>
      <c r="AI239" s="32">
        <f t="shared" si="317"/>
        <v>0</v>
      </c>
      <c r="AJ239" s="32">
        <f t="shared" si="318"/>
        <v>0</v>
      </c>
      <c r="AK239" s="32">
        <f t="shared" si="319"/>
        <v>0</v>
      </c>
      <c r="AL239" s="32">
        <f t="shared" si="320"/>
        <v>0</v>
      </c>
      <c r="AM239" s="33">
        <f t="shared" si="321"/>
        <v>0</v>
      </c>
      <c r="AN239" s="33">
        <f t="shared" si="322"/>
        <v>0</v>
      </c>
      <c r="AO239" s="33">
        <f t="shared" si="323"/>
        <v>0</v>
      </c>
      <c r="AP239" s="33">
        <f t="shared" si="324"/>
        <v>0</v>
      </c>
      <c r="AQ239" s="32">
        <f t="shared" si="325"/>
        <v>0</v>
      </c>
      <c r="AR239" s="262">
        <f t="shared" si="222"/>
        <v>0</v>
      </c>
      <c r="AS239" s="199"/>
      <c r="AT239" s="106">
        <f t="shared" si="223"/>
        <v>0</v>
      </c>
      <c r="AU239" s="83">
        <f t="shared" si="326"/>
        <v>2439.69</v>
      </c>
      <c r="AV239" s="214">
        <f t="shared" si="327"/>
        <v>0</v>
      </c>
      <c r="AW239" s="65"/>
      <c r="AX239" s="65"/>
      <c r="AY239" s="65"/>
      <c r="AZ239" s="65"/>
      <c r="BA239" s="65"/>
      <c r="BB239" s="65"/>
    </row>
    <row r="240" spans="1:54" x14ac:dyDescent="0.25">
      <c r="A240" s="24" t="s">
        <v>610</v>
      </c>
      <c r="B240" s="52" t="s">
        <v>611</v>
      </c>
      <c r="C240" s="26" t="s">
        <v>612</v>
      </c>
      <c r="D240" s="27" t="s">
        <v>58</v>
      </c>
      <c r="E240" s="28">
        <v>12.377000000000001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70"/>
      <c r="Q240" s="70"/>
      <c r="R240" s="70"/>
      <c r="S240" s="242"/>
      <c r="T240" s="225"/>
      <c r="U240" s="30">
        <f t="shared" si="278"/>
        <v>0</v>
      </c>
      <c r="V240" s="30">
        <f t="shared" si="279"/>
        <v>0</v>
      </c>
      <c r="W240" s="242"/>
      <c r="X240" s="30">
        <f t="shared" si="328"/>
        <v>0</v>
      </c>
      <c r="Y240" s="30">
        <f t="shared" si="329"/>
        <v>0</v>
      </c>
      <c r="Z240" s="249">
        <f t="shared" si="309"/>
        <v>12.377000000000001</v>
      </c>
      <c r="AA240" s="31">
        <v>311.29000000000002</v>
      </c>
      <c r="AB240" s="32">
        <f t="shared" si="310"/>
        <v>3852.84</v>
      </c>
      <c r="AC240" s="32">
        <f t="shared" si="311"/>
        <v>0</v>
      </c>
      <c r="AD240" s="32">
        <f t="shared" si="312"/>
        <v>0</v>
      </c>
      <c r="AE240" s="32">
        <f t="shared" si="313"/>
        <v>0</v>
      </c>
      <c r="AF240" s="32">
        <f t="shared" si="314"/>
        <v>0</v>
      </c>
      <c r="AG240" s="32">
        <f t="shared" si="315"/>
        <v>0</v>
      </c>
      <c r="AH240" s="32">
        <f t="shared" si="316"/>
        <v>0</v>
      </c>
      <c r="AI240" s="32">
        <f t="shared" si="317"/>
        <v>0</v>
      </c>
      <c r="AJ240" s="32">
        <f t="shared" si="318"/>
        <v>0</v>
      </c>
      <c r="AK240" s="32">
        <f t="shared" si="319"/>
        <v>0</v>
      </c>
      <c r="AL240" s="32">
        <f t="shared" si="320"/>
        <v>0</v>
      </c>
      <c r="AM240" s="33">
        <f t="shared" si="321"/>
        <v>0</v>
      </c>
      <c r="AN240" s="33">
        <f t="shared" si="322"/>
        <v>0</v>
      </c>
      <c r="AO240" s="33">
        <f t="shared" si="323"/>
        <v>0</v>
      </c>
      <c r="AP240" s="33">
        <f t="shared" si="324"/>
        <v>0</v>
      </c>
      <c r="AQ240" s="32">
        <f t="shared" si="325"/>
        <v>0</v>
      </c>
      <c r="AR240" s="262">
        <f t="shared" si="222"/>
        <v>0</v>
      </c>
      <c r="AS240" s="199"/>
      <c r="AT240" s="106">
        <f t="shared" si="223"/>
        <v>0</v>
      </c>
      <c r="AU240" s="83">
        <f t="shared" si="326"/>
        <v>3852.84</v>
      </c>
      <c r="AV240" s="214">
        <f t="shared" si="327"/>
        <v>0</v>
      </c>
      <c r="AW240" s="65"/>
      <c r="AX240" s="65"/>
      <c r="AY240" s="65"/>
      <c r="AZ240" s="65"/>
      <c r="BA240" s="65"/>
      <c r="BB240" s="65"/>
    </row>
    <row r="241" spans="1:54" x14ac:dyDescent="0.25">
      <c r="A241" s="24" t="s">
        <v>613</v>
      </c>
      <c r="B241" s="52" t="s">
        <v>614</v>
      </c>
      <c r="C241" s="26" t="s">
        <v>615</v>
      </c>
      <c r="D241" s="27" t="s">
        <v>93</v>
      </c>
      <c r="E241" s="28">
        <v>13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70"/>
      <c r="Q241" s="70"/>
      <c r="R241" s="70"/>
      <c r="S241" s="242"/>
      <c r="T241" s="225"/>
      <c r="U241" s="30">
        <f t="shared" si="278"/>
        <v>0</v>
      </c>
      <c r="V241" s="30">
        <f t="shared" si="279"/>
        <v>0</v>
      </c>
      <c r="W241" s="242"/>
      <c r="X241" s="30">
        <f t="shared" si="328"/>
        <v>0</v>
      </c>
      <c r="Y241" s="30">
        <f t="shared" si="329"/>
        <v>0</v>
      </c>
      <c r="Z241" s="249">
        <f t="shared" si="309"/>
        <v>13</v>
      </c>
      <c r="AA241" s="31">
        <v>123.84</v>
      </c>
      <c r="AB241" s="32">
        <f t="shared" si="310"/>
        <v>1609.92</v>
      </c>
      <c r="AC241" s="32">
        <f t="shared" si="311"/>
        <v>0</v>
      </c>
      <c r="AD241" s="32">
        <f t="shared" si="312"/>
        <v>0</v>
      </c>
      <c r="AE241" s="32">
        <f t="shared" si="313"/>
        <v>0</v>
      </c>
      <c r="AF241" s="32">
        <f t="shared" si="314"/>
        <v>0</v>
      </c>
      <c r="AG241" s="32">
        <f t="shared" si="315"/>
        <v>0</v>
      </c>
      <c r="AH241" s="32">
        <f t="shared" si="316"/>
        <v>0</v>
      </c>
      <c r="AI241" s="32">
        <f t="shared" si="317"/>
        <v>0</v>
      </c>
      <c r="AJ241" s="32">
        <f t="shared" si="318"/>
        <v>0</v>
      </c>
      <c r="AK241" s="32">
        <f t="shared" si="319"/>
        <v>0</v>
      </c>
      <c r="AL241" s="32">
        <f t="shared" si="320"/>
        <v>0</v>
      </c>
      <c r="AM241" s="33">
        <f t="shared" si="321"/>
        <v>0</v>
      </c>
      <c r="AN241" s="33">
        <f t="shared" si="322"/>
        <v>0</v>
      </c>
      <c r="AO241" s="33">
        <f t="shared" si="323"/>
        <v>0</v>
      </c>
      <c r="AP241" s="33">
        <f t="shared" si="324"/>
        <v>0</v>
      </c>
      <c r="AQ241" s="32">
        <f t="shared" si="325"/>
        <v>0</v>
      </c>
      <c r="AR241" s="262">
        <f t="shared" si="222"/>
        <v>0</v>
      </c>
      <c r="AS241" s="199"/>
      <c r="AT241" s="106">
        <f t="shared" si="223"/>
        <v>0</v>
      </c>
      <c r="AU241" s="83">
        <f t="shared" si="326"/>
        <v>1609.92</v>
      </c>
      <c r="AV241" s="214">
        <f t="shared" si="327"/>
        <v>0</v>
      </c>
      <c r="AW241" s="65"/>
      <c r="AX241" s="65"/>
      <c r="AY241" s="65"/>
      <c r="AZ241" s="65"/>
      <c r="BA241" s="65"/>
      <c r="BB241" s="65"/>
    </row>
    <row r="242" spans="1:54" x14ac:dyDescent="0.25">
      <c r="A242" s="24" t="s">
        <v>616</v>
      </c>
      <c r="B242" s="52" t="s">
        <v>617</v>
      </c>
      <c r="C242" s="26" t="s">
        <v>618</v>
      </c>
      <c r="D242" s="27" t="s">
        <v>93</v>
      </c>
      <c r="E242" s="28">
        <v>1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70"/>
      <c r="Q242" s="70"/>
      <c r="R242" s="70"/>
      <c r="S242" s="242"/>
      <c r="T242" s="225"/>
      <c r="U242" s="30">
        <f t="shared" si="278"/>
        <v>0</v>
      </c>
      <c r="V242" s="30">
        <f t="shared" si="279"/>
        <v>0</v>
      </c>
      <c r="W242" s="242"/>
      <c r="X242" s="30">
        <f t="shared" si="328"/>
        <v>0</v>
      </c>
      <c r="Y242" s="30">
        <f t="shared" si="329"/>
        <v>0</v>
      </c>
      <c r="Z242" s="249">
        <f t="shared" si="309"/>
        <v>1</v>
      </c>
      <c r="AA242" s="31">
        <v>92.69</v>
      </c>
      <c r="AB242" s="32">
        <f t="shared" si="310"/>
        <v>92.69</v>
      </c>
      <c r="AC242" s="32">
        <f t="shared" si="311"/>
        <v>0</v>
      </c>
      <c r="AD242" s="32">
        <f t="shared" si="312"/>
        <v>0</v>
      </c>
      <c r="AE242" s="32">
        <f t="shared" si="313"/>
        <v>0</v>
      </c>
      <c r="AF242" s="32">
        <f t="shared" si="314"/>
        <v>0</v>
      </c>
      <c r="AG242" s="32">
        <f t="shared" si="315"/>
        <v>0</v>
      </c>
      <c r="AH242" s="32">
        <f t="shared" si="316"/>
        <v>0</v>
      </c>
      <c r="AI242" s="32">
        <f t="shared" si="317"/>
        <v>0</v>
      </c>
      <c r="AJ242" s="32">
        <f t="shared" si="318"/>
        <v>0</v>
      </c>
      <c r="AK242" s="32">
        <f t="shared" si="319"/>
        <v>0</v>
      </c>
      <c r="AL242" s="32">
        <f t="shared" si="320"/>
        <v>0</v>
      </c>
      <c r="AM242" s="33">
        <f t="shared" si="321"/>
        <v>0</v>
      </c>
      <c r="AN242" s="33">
        <f t="shared" si="322"/>
        <v>0</v>
      </c>
      <c r="AO242" s="33">
        <f t="shared" si="323"/>
        <v>0</v>
      </c>
      <c r="AP242" s="33">
        <f t="shared" si="324"/>
        <v>0</v>
      </c>
      <c r="AQ242" s="32">
        <f t="shared" si="325"/>
        <v>0</v>
      </c>
      <c r="AR242" s="262">
        <f t="shared" si="222"/>
        <v>0</v>
      </c>
      <c r="AS242" s="199"/>
      <c r="AT242" s="106">
        <f t="shared" si="223"/>
        <v>0</v>
      </c>
      <c r="AU242" s="83">
        <f t="shared" si="326"/>
        <v>92.69</v>
      </c>
      <c r="AV242" s="214">
        <f t="shared" si="327"/>
        <v>0</v>
      </c>
      <c r="AW242" s="65"/>
      <c r="AX242" s="65"/>
      <c r="AY242" s="65"/>
      <c r="AZ242" s="65"/>
      <c r="BA242" s="65"/>
      <c r="BB242" s="65"/>
    </row>
    <row r="243" spans="1:54" x14ac:dyDescent="0.25">
      <c r="A243" s="24" t="s">
        <v>619</v>
      </c>
      <c r="B243" s="52" t="s">
        <v>620</v>
      </c>
      <c r="C243" s="26" t="s">
        <v>621</v>
      </c>
      <c r="D243" s="27" t="s">
        <v>93</v>
      </c>
      <c r="E243" s="28">
        <v>3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70"/>
      <c r="Q243" s="70"/>
      <c r="R243" s="70"/>
      <c r="S243" s="242"/>
      <c r="T243" s="225"/>
      <c r="U243" s="30">
        <f t="shared" si="278"/>
        <v>0</v>
      </c>
      <c r="V243" s="30">
        <f t="shared" si="279"/>
        <v>0</v>
      </c>
      <c r="W243" s="242"/>
      <c r="X243" s="30">
        <f t="shared" si="328"/>
        <v>0</v>
      </c>
      <c r="Y243" s="30">
        <f t="shared" si="329"/>
        <v>0</v>
      </c>
      <c r="Z243" s="249">
        <f t="shared" si="309"/>
        <v>3</v>
      </c>
      <c r="AA243" s="31">
        <v>123.77</v>
      </c>
      <c r="AB243" s="32">
        <f t="shared" si="310"/>
        <v>371.31</v>
      </c>
      <c r="AC243" s="32">
        <f t="shared" si="311"/>
        <v>0</v>
      </c>
      <c r="AD243" s="32">
        <f t="shared" si="312"/>
        <v>0</v>
      </c>
      <c r="AE243" s="32">
        <f t="shared" si="313"/>
        <v>0</v>
      </c>
      <c r="AF243" s="32">
        <f t="shared" si="314"/>
        <v>0</v>
      </c>
      <c r="AG243" s="32">
        <f t="shared" si="315"/>
        <v>0</v>
      </c>
      <c r="AH243" s="32">
        <f t="shared" si="316"/>
        <v>0</v>
      </c>
      <c r="AI243" s="32">
        <f t="shared" si="317"/>
        <v>0</v>
      </c>
      <c r="AJ243" s="32">
        <f t="shared" si="318"/>
        <v>0</v>
      </c>
      <c r="AK243" s="32">
        <f t="shared" si="319"/>
        <v>0</v>
      </c>
      <c r="AL243" s="32">
        <f t="shared" si="320"/>
        <v>0</v>
      </c>
      <c r="AM243" s="33">
        <f t="shared" si="321"/>
        <v>0</v>
      </c>
      <c r="AN243" s="33">
        <f t="shared" si="322"/>
        <v>0</v>
      </c>
      <c r="AO243" s="33">
        <f t="shared" si="323"/>
        <v>0</v>
      </c>
      <c r="AP243" s="33">
        <f t="shared" si="324"/>
        <v>0</v>
      </c>
      <c r="AQ243" s="32">
        <f t="shared" si="325"/>
        <v>0</v>
      </c>
      <c r="AR243" s="262">
        <f t="shared" ref="AR243:AR271" si="330">W243*AA243</f>
        <v>0</v>
      </c>
      <c r="AS243" s="199"/>
      <c r="AT243" s="106">
        <f t="shared" si="223"/>
        <v>0</v>
      </c>
      <c r="AU243" s="83">
        <f t="shared" si="326"/>
        <v>371.31</v>
      </c>
      <c r="AV243" s="214">
        <f t="shared" si="327"/>
        <v>0</v>
      </c>
      <c r="AW243" s="65"/>
      <c r="AX243" s="65"/>
      <c r="AY243" s="65"/>
      <c r="AZ243" s="65"/>
      <c r="BA243" s="65"/>
      <c r="BB243" s="65"/>
    </row>
    <row r="244" spans="1:54" x14ac:dyDescent="0.25">
      <c r="A244" s="24" t="s">
        <v>622</v>
      </c>
      <c r="B244" s="52" t="s">
        <v>623</v>
      </c>
      <c r="C244" s="26" t="s">
        <v>624</v>
      </c>
      <c r="D244" s="27" t="s">
        <v>93</v>
      </c>
      <c r="E244" s="28">
        <v>5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70"/>
      <c r="Q244" s="70"/>
      <c r="R244" s="70"/>
      <c r="S244" s="242"/>
      <c r="T244" s="225"/>
      <c r="U244" s="30">
        <f t="shared" si="278"/>
        <v>0</v>
      </c>
      <c r="V244" s="30">
        <f t="shared" si="279"/>
        <v>0</v>
      </c>
      <c r="W244" s="242"/>
      <c r="X244" s="30">
        <f t="shared" si="328"/>
        <v>0</v>
      </c>
      <c r="Y244" s="30">
        <f t="shared" si="329"/>
        <v>0</v>
      </c>
      <c r="Z244" s="249">
        <f t="shared" si="309"/>
        <v>5</v>
      </c>
      <c r="AA244" s="31">
        <v>70.760000000000005</v>
      </c>
      <c r="AB244" s="32">
        <f t="shared" si="310"/>
        <v>353.8</v>
      </c>
      <c r="AC244" s="32">
        <f t="shared" si="311"/>
        <v>0</v>
      </c>
      <c r="AD244" s="32">
        <f t="shared" si="312"/>
        <v>0</v>
      </c>
      <c r="AE244" s="32">
        <f t="shared" si="313"/>
        <v>0</v>
      </c>
      <c r="AF244" s="32">
        <f t="shared" si="314"/>
        <v>0</v>
      </c>
      <c r="AG244" s="32">
        <f t="shared" si="315"/>
        <v>0</v>
      </c>
      <c r="AH244" s="32">
        <f t="shared" si="316"/>
        <v>0</v>
      </c>
      <c r="AI244" s="32">
        <f t="shared" si="317"/>
        <v>0</v>
      </c>
      <c r="AJ244" s="32">
        <f t="shared" si="318"/>
        <v>0</v>
      </c>
      <c r="AK244" s="32">
        <f t="shared" si="319"/>
        <v>0</v>
      </c>
      <c r="AL244" s="32">
        <f t="shared" si="320"/>
        <v>0</v>
      </c>
      <c r="AM244" s="33">
        <f t="shared" si="321"/>
        <v>0</v>
      </c>
      <c r="AN244" s="33">
        <f t="shared" si="322"/>
        <v>0</v>
      </c>
      <c r="AO244" s="33">
        <f t="shared" si="323"/>
        <v>0</v>
      </c>
      <c r="AP244" s="33">
        <f t="shared" si="324"/>
        <v>0</v>
      </c>
      <c r="AQ244" s="32">
        <f t="shared" si="325"/>
        <v>0</v>
      </c>
      <c r="AR244" s="262">
        <f t="shared" si="330"/>
        <v>0</v>
      </c>
      <c r="AS244" s="199"/>
      <c r="AT244" s="106">
        <f t="shared" si="223"/>
        <v>0</v>
      </c>
      <c r="AU244" s="83">
        <f t="shared" si="326"/>
        <v>353.8</v>
      </c>
      <c r="AV244" s="214">
        <f t="shared" si="327"/>
        <v>0</v>
      </c>
      <c r="AW244" s="65"/>
      <c r="AX244" s="65"/>
      <c r="AY244" s="65"/>
      <c r="AZ244" s="65"/>
      <c r="BA244" s="65"/>
      <c r="BB244" s="65"/>
    </row>
    <row r="245" spans="1:54" x14ac:dyDescent="0.25">
      <c r="A245" s="24" t="s">
        <v>625</v>
      </c>
      <c r="B245" s="52" t="s">
        <v>626</v>
      </c>
      <c r="C245" s="26" t="s">
        <v>627</v>
      </c>
      <c r="D245" s="27" t="s">
        <v>93</v>
      </c>
      <c r="E245" s="28">
        <v>6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70"/>
      <c r="Q245" s="70"/>
      <c r="R245" s="70"/>
      <c r="S245" s="242"/>
      <c r="T245" s="225"/>
      <c r="U245" s="30">
        <f t="shared" si="278"/>
        <v>0</v>
      </c>
      <c r="V245" s="30">
        <f t="shared" si="279"/>
        <v>0</v>
      </c>
      <c r="W245" s="242"/>
      <c r="X245" s="30">
        <f t="shared" si="328"/>
        <v>0</v>
      </c>
      <c r="Y245" s="30">
        <f t="shared" si="329"/>
        <v>0</v>
      </c>
      <c r="Z245" s="249">
        <f t="shared" si="309"/>
        <v>6</v>
      </c>
      <c r="AA245" s="31">
        <v>122.97</v>
      </c>
      <c r="AB245" s="32">
        <f t="shared" si="310"/>
        <v>737.82</v>
      </c>
      <c r="AC245" s="32">
        <f t="shared" si="311"/>
        <v>0</v>
      </c>
      <c r="AD245" s="32">
        <f t="shared" si="312"/>
        <v>0</v>
      </c>
      <c r="AE245" s="32">
        <f t="shared" si="313"/>
        <v>0</v>
      </c>
      <c r="AF245" s="32">
        <f t="shared" si="314"/>
        <v>0</v>
      </c>
      <c r="AG245" s="32">
        <f t="shared" si="315"/>
        <v>0</v>
      </c>
      <c r="AH245" s="32">
        <f t="shared" si="316"/>
        <v>0</v>
      </c>
      <c r="AI245" s="32">
        <f t="shared" si="317"/>
        <v>0</v>
      </c>
      <c r="AJ245" s="32">
        <f t="shared" si="318"/>
        <v>0</v>
      </c>
      <c r="AK245" s="32">
        <f t="shared" si="319"/>
        <v>0</v>
      </c>
      <c r="AL245" s="32">
        <f t="shared" si="320"/>
        <v>0</v>
      </c>
      <c r="AM245" s="33">
        <f t="shared" si="321"/>
        <v>0</v>
      </c>
      <c r="AN245" s="33">
        <f t="shared" si="322"/>
        <v>0</v>
      </c>
      <c r="AO245" s="33">
        <f t="shared" si="323"/>
        <v>0</v>
      </c>
      <c r="AP245" s="33">
        <f t="shared" si="324"/>
        <v>0</v>
      </c>
      <c r="AQ245" s="32">
        <f t="shared" si="325"/>
        <v>0</v>
      </c>
      <c r="AR245" s="262">
        <f t="shared" si="330"/>
        <v>0</v>
      </c>
      <c r="AS245" s="199"/>
      <c r="AT245" s="106">
        <f t="shared" si="223"/>
        <v>0</v>
      </c>
      <c r="AU245" s="83">
        <f t="shared" si="326"/>
        <v>737.82</v>
      </c>
      <c r="AV245" s="214">
        <f t="shared" si="327"/>
        <v>0</v>
      </c>
      <c r="AW245" s="65"/>
      <c r="AX245" s="65"/>
      <c r="AY245" s="65"/>
      <c r="AZ245" s="65"/>
      <c r="BA245" s="65"/>
      <c r="BB245" s="65"/>
    </row>
    <row r="246" spans="1:54" x14ac:dyDescent="0.25">
      <c r="A246" s="24" t="s">
        <v>628</v>
      </c>
      <c r="B246" s="52" t="s">
        <v>629</v>
      </c>
      <c r="C246" s="26" t="s">
        <v>630</v>
      </c>
      <c r="D246" s="27" t="s">
        <v>93</v>
      </c>
      <c r="E246" s="28">
        <v>2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70"/>
      <c r="Q246" s="70"/>
      <c r="R246" s="70"/>
      <c r="S246" s="242"/>
      <c r="T246" s="225"/>
      <c r="U246" s="30">
        <f t="shared" si="278"/>
        <v>0</v>
      </c>
      <c r="V246" s="30">
        <f t="shared" si="279"/>
        <v>0</v>
      </c>
      <c r="W246" s="242"/>
      <c r="X246" s="30">
        <f t="shared" si="328"/>
        <v>0</v>
      </c>
      <c r="Y246" s="30">
        <f t="shared" si="329"/>
        <v>0</v>
      </c>
      <c r="Z246" s="249">
        <f t="shared" si="309"/>
        <v>2</v>
      </c>
      <c r="AA246" s="31">
        <v>188.82</v>
      </c>
      <c r="AB246" s="32">
        <f t="shared" si="310"/>
        <v>377.64</v>
      </c>
      <c r="AC246" s="32">
        <f t="shared" si="311"/>
        <v>0</v>
      </c>
      <c r="AD246" s="32">
        <f t="shared" si="312"/>
        <v>0</v>
      </c>
      <c r="AE246" s="32">
        <f t="shared" si="313"/>
        <v>0</v>
      </c>
      <c r="AF246" s="32">
        <f t="shared" si="314"/>
        <v>0</v>
      </c>
      <c r="AG246" s="32">
        <f t="shared" si="315"/>
        <v>0</v>
      </c>
      <c r="AH246" s="32">
        <f t="shared" si="316"/>
        <v>0</v>
      </c>
      <c r="AI246" s="32">
        <f t="shared" si="317"/>
        <v>0</v>
      </c>
      <c r="AJ246" s="32">
        <f t="shared" si="318"/>
        <v>0</v>
      </c>
      <c r="AK246" s="32">
        <f t="shared" si="319"/>
        <v>0</v>
      </c>
      <c r="AL246" s="32">
        <f t="shared" si="320"/>
        <v>0</v>
      </c>
      <c r="AM246" s="33">
        <f t="shared" si="321"/>
        <v>0</v>
      </c>
      <c r="AN246" s="33">
        <f t="shared" si="322"/>
        <v>0</v>
      </c>
      <c r="AO246" s="33">
        <f t="shared" si="323"/>
        <v>0</v>
      </c>
      <c r="AP246" s="33">
        <f t="shared" si="324"/>
        <v>0</v>
      </c>
      <c r="AQ246" s="32">
        <f t="shared" si="325"/>
        <v>0</v>
      </c>
      <c r="AR246" s="262">
        <f t="shared" si="330"/>
        <v>0</v>
      </c>
      <c r="AS246" s="199"/>
      <c r="AT246" s="106">
        <f t="shared" ref="AT246:AT270" si="331">AQ246+AP246</f>
        <v>0</v>
      </c>
      <c r="AU246" s="83">
        <f t="shared" si="326"/>
        <v>377.64</v>
      </c>
      <c r="AV246" s="214">
        <f t="shared" si="327"/>
        <v>0</v>
      </c>
      <c r="AW246" s="65"/>
      <c r="AX246" s="65"/>
      <c r="AY246" s="65"/>
      <c r="AZ246" s="65"/>
      <c r="BA246" s="65"/>
      <c r="BB246" s="65"/>
    </row>
    <row r="247" spans="1:54" x14ac:dyDescent="0.25">
      <c r="A247" s="24" t="s">
        <v>631</v>
      </c>
      <c r="B247" s="52" t="s">
        <v>632</v>
      </c>
      <c r="C247" s="26" t="s">
        <v>633</v>
      </c>
      <c r="D247" s="27" t="s">
        <v>93</v>
      </c>
      <c r="E247" s="28">
        <v>5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70"/>
      <c r="Q247" s="70"/>
      <c r="R247" s="70"/>
      <c r="S247" s="242"/>
      <c r="T247" s="225"/>
      <c r="U247" s="30">
        <f t="shared" si="278"/>
        <v>0</v>
      </c>
      <c r="V247" s="30">
        <f t="shared" si="279"/>
        <v>0</v>
      </c>
      <c r="W247" s="242"/>
      <c r="X247" s="30">
        <f t="shared" si="328"/>
        <v>0</v>
      </c>
      <c r="Y247" s="30">
        <f t="shared" si="329"/>
        <v>0</v>
      </c>
      <c r="Z247" s="249">
        <f t="shared" si="309"/>
        <v>5</v>
      </c>
      <c r="AA247" s="31">
        <v>198.77</v>
      </c>
      <c r="AB247" s="32">
        <f t="shared" si="310"/>
        <v>993.85</v>
      </c>
      <c r="AC247" s="32">
        <f t="shared" si="311"/>
        <v>0</v>
      </c>
      <c r="AD247" s="32">
        <f t="shared" si="312"/>
        <v>0</v>
      </c>
      <c r="AE247" s="32">
        <f t="shared" si="313"/>
        <v>0</v>
      </c>
      <c r="AF247" s="32">
        <f t="shared" si="314"/>
        <v>0</v>
      </c>
      <c r="AG247" s="32">
        <f t="shared" si="315"/>
        <v>0</v>
      </c>
      <c r="AH247" s="32">
        <f t="shared" si="316"/>
        <v>0</v>
      </c>
      <c r="AI247" s="32">
        <f t="shared" si="317"/>
        <v>0</v>
      </c>
      <c r="AJ247" s="32">
        <f t="shared" si="318"/>
        <v>0</v>
      </c>
      <c r="AK247" s="32">
        <f t="shared" si="319"/>
        <v>0</v>
      </c>
      <c r="AL247" s="32">
        <f t="shared" si="320"/>
        <v>0</v>
      </c>
      <c r="AM247" s="33">
        <f t="shared" si="321"/>
        <v>0</v>
      </c>
      <c r="AN247" s="33">
        <f t="shared" si="322"/>
        <v>0</v>
      </c>
      <c r="AO247" s="33">
        <f t="shared" si="323"/>
        <v>0</v>
      </c>
      <c r="AP247" s="33">
        <f t="shared" si="324"/>
        <v>0</v>
      </c>
      <c r="AQ247" s="32">
        <f t="shared" si="325"/>
        <v>0</v>
      </c>
      <c r="AR247" s="262">
        <f t="shared" si="330"/>
        <v>0</v>
      </c>
      <c r="AS247" s="199"/>
      <c r="AT247" s="106">
        <f t="shared" si="331"/>
        <v>0</v>
      </c>
      <c r="AU247" s="83">
        <f t="shared" si="326"/>
        <v>993.85</v>
      </c>
      <c r="AV247" s="214">
        <f t="shared" si="327"/>
        <v>0</v>
      </c>
      <c r="AW247" s="65"/>
      <c r="AX247" s="65"/>
      <c r="AY247" s="65"/>
      <c r="AZ247" s="65"/>
      <c r="BA247" s="65"/>
      <c r="BB247" s="65"/>
    </row>
    <row r="248" spans="1:54" x14ac:dyDescent="0.25">
      <c r="A248" s="24" t="s">
        <v>634</v>
      </c>
      <c r="B248" s="52" t="s">
        <v>635</v>
      </c>
      <c r="C248" s="26" t="s">
        <v>636</v>
      </c>
      <c r="D248" s="27" t="s">
        <v>93</v>
      </c>
      <c r="E248" s="28">
        <v>2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70"/>
      <c r="Q248" s="70"/>
      <c r="R248" s="70"/>
      <c r="S248" s="242"/>
      <c r="T248" s="225"/>
      <c r="U248" s="30">
        <f t="shared" si="278"/>
        <v>0</v>
      </c>
      <c r="V248" s="30">
        <f t="shared" si="279"/>
        <v>0</v>
      </c>
      <c r="W248" s="242"/>
      <c r="X248" s="30">
        <f t="shared" si="328"/>
        <v>0</v>
      </c>
      <c r="Y248" s="30">
        <f t="shared" si="329"/>
        <v>0</v>
      </c>
      <c r="Z248" s="249">
        <f t="shared" si="309"/>
        <v>2</v>
      </c>
      <c r="AA248" s="31">
        <v>475.85</v>
      </c>
      <c r="AB248" s="32">
        <f t="shared" si="310"/>
        <v>951.7</v>
      </c>
      <c r="AC248" s="32">
        <f t="shared" si="311"/>
        <v>0</v>
      </c>
      <c r="AD248" s="32">
        <f t="shared" si="312"/>
        <v>0</v>
      </c>
      <c r="AE248" s="32">
        <f t="shared" si="313"/>
        <v>0</v>
      </c>
      <c r="AF248" s="32">
        <f t="shared" si="314"/>
        <v>0</v>
      </c>
      <c r="AG248" s="32">
        <f t="shared" si="315"/>
        <v>0</v>
      </c>
      <c r="AH248" s="32">
        <f t="shared" si="316"/>
        <v>0</v>
      </c>
      <c r="AI248" s="32">
        <f t="shared" si="317"/>
        <v>0</v>
      </c>
      <c r="AJ248" s="32">
        <f t="shared" si="318"/>
        <v>0</v>
      </c>
      <c r="AK248" s="32">
        <f t="shared" si="319"/>
        <v>0</v>
      </c>
      <c r="AL248" s="32">
        <f t="shared" si="320"/>
        <v>0</v>
      </c>
      <c r="AM248" s="33">
        <f t="shared" si="321"/>
        <v>0</v>
      </c>
      <c r="AN248" s="33">
        <f t="shared" si="322"/>
        <v>0</v>
      </c>
      <c r="AO248" s="33">
        <f t="shared" si="323"/>
        <v>0</v>
      </c>
      <c r="AP248" s="33">
        <f t="shared" si="324"/>
        <v>0</v>
      </c>
      <c r="AQ248" s="32">
        <f t="shared" si="325"/>
        <v>0</v>
      </c>
      <c r="AR248" s="262">
        <f t="shared" si="330"/>
        <v>0</v>
      </c>
      <c r="AS248" s="199"/>
      <c r="AT248" s="106">
        <f t="shared" si="331"/>
        <v>0</v>
      </c>
      <c r="AU248" s="83">
        <f t="shared" si="326"/>
        <v>951.7</v>
      </c>
      <c r="AV248" s="214">
        <f t="shared" si="327"/>
        <v>0</v>
      </c>
      <c r="AW248" s="65"/>
      <c r="AX248" s="65"/>
      <c r="AY248" s="65"/>
      <c r="AZ248" s="65"/>
      <c r="BA248" s="65"/>
      <c r="BB248" s="65"/>
    </row>
    <row r="249" spans="1:54" x14ac:dyDescent="0.25">
      <c r="A249" s="24" t="s">
        <v>637</v>
      </c>
      <c r="B249" s="52" t="s">
        <v>638</v>
      </c>
      <c r="C249" s="26" t="s">
        <v>639</v>
      </c>
      <c r="D249" s="27" t="s">
        <v>93</v>
      </c>
      <c r="E249" s="28">
        <v>5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70"/>
      <c r="Q249" s="70"/>
      <c r="R249" s="70"/>
      <c r="S249" s="242"/>
      <c r="T249" s="225"/>
      <c r="U249" s="30">
        <f t="shared" si="278"/>
        <v>0</v>
      </c>
      <c r="V249" s="30">
        <f t="shared" si="279"/>
        <v>0</v>
      </c>
      <c r="W249" s="242"/>
      <c r="X249" s="30">
        <f t="shared" si="328"/>
        <v>0</v>
      </c>
      <c r="Y249" s="30">
        <f t="shared" si="329"/>
        <v>0</v>
      </c>
      <c r="Z249" s="249">
        <f t="shared" si="309"/>
        <v>5</v>
      </c>
      <c r="AA249" s="31">
        <v>342.92</v>
      </c>
      <c r="AB249" s="32">
        <f t="shared" si="310"/>
        <v>1714.6</v>
      </c>
      <c r="AC249" s="32">
        <f t="shared" si="311"/>
        <v>0</v>
      </c>
      <c r="AD249" s="32">
        <f t="shared" si="312"/>
        <v>0</v>
      </c>
      <c r="AE249" s="32">
        <f t="shared" si="313"/>
        <v>0</v>
      </c>
      <c r="AF249" s="32">
        <f t="shared" si="314"/>
        <v>0</v>
      </c>
      <c r="AG249" s="32">
        <f t="shared" si="315"/>
        <v>0</v>
      </c>
      <c r="AH249" s="32">
        <f t="shared" si="316"/>
        <v>0</v>
      </c>
      <c r="AI249" s="32">
        <f t="shared" si="317"/>
        <v>0</v>
      </c>
      <c r="AJ249" s="32">
        <f t="shared" si="318"/>
        <v>0</v>
      </c>
      <c r="AK249" s="32">
        <f t="shared" si="319"/>
        <v>0</v>
      </c>
      <c r="AL249" s="32">
        <f t="shared" si="320"/>
        <v>0</v>
      </c>
      <c r="AM249" s="33">
        <f t="shared" si="321"/>
        <v>0</v>
      </c>
      <c r="AN249" s="33">
        <f t="shared" si="322"/>
        <v>0</v>
      </c>
      <c r="AO249" s="33">
        <f t="shared" si="323"/>
        <v>0</v>
      </c>
      <c r="AP249" s="33">
        <f t="shared" si="324"/>
        <v>0</v>
      </c>
      <c r="AQ249" s="32">
        <f t="shared" si="325"/>
        <v>0</v>
      </c>
      <c r="AR249" s="262">
        <f t="shared" si="330"/>
        <v>0</v>
      </c>
      <c r="AS249" s="199"/>
      <c r="AT249" s="106">
        <f t="shared" si="331"/>
        <v>0</v>
      </c>
      <c r="AU249" s="83">
        <f t="shared" si="326"/>
        <v>1714.6</v>
      </c>
      <c r="AV249" s="214">
        <f t="shared" si="327"/>
        <v>0</v>
      </c>
      <c r="AW249" s="65"/>
      <c r="AX249" s="65"/>
      <c r="AY249" s="65"/>
      <c r="AZ249" s="65"/>
      <c r="BA249" s="65"/>
      <c r="BB249" s="65"/>
    </row>
    <row r="250" spans="1:54" x14ac:dyDescent="0.25">
      <c r="A250" s="24" t="s">
        <v>640</v>
      </c>
      <c r="B250" s="52" t="s">
        <v>641</v>
      </c>
      <c r="C250" s="26" t="s">
        <v>642</v>
      </c>
      <c r="D250" s="27" t="s">
        <v>93</v>
      </c>
      <c r="E250" s="28">
        <v>5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70"/>
      <c r="Q250" s="70"/>
      <c r="R250" s="70"/>
      <c r="S250" s="242"/>
      <c r="T250" s="225"/>
      <c r="U250" s="30">
        <f t="shared" si="278"/>
        <v>0</v>
      </c>
      <c r="V250" s="30">
        <f t="shared" si="279"/>
        <v>0</v>
      </c>
      <c r="W250" s="242"/>
      <c r="X250" s="30">
        <f t="shared" si="328"/>
        <v>0</v>
      </c>
      <c r="Y250" s="30">
        <f t="shared" si="329"/>
        <v>0</v>
      </c>
      <c r="Z250" s="249">
        <f t="shared" si="309"/>
        <v>5</v>
      </c>
      <c r="AA250" s="31">
        <v>631.07000000000005</v>
      </c>
      <c r="AB250" s="32">
        <f t="shared" si="310"/>
        <v>3155.35</v>
      </c>
      <c r="AC250" s="32">
        <f t="shared" si="311"/>
        <v>0</v>
      </c>
      <c r="AD250" s="32">
        <f t="shared" si="312"/>
        <v>0</v>
      </c>
      <c r="AE250" s="32">
        <f t="shared" si="313"/>
        <v>0</v>
      </c>
      <c r="AF250" s="32">
        <f t="shared" si="314"/>
        <v>0</v>
      </c>
      <c r="AG250" s="32">
        <f t="shared" si="315"/>
        <v>0</v>
      </c>
      <c r="AH250" s="32">
        <f t="shared" si="316"/>
        <v>0</v>
      </c>
      <c r="AI250" s="32">
        <f t="shared" si="317"/>
        <v>0</v>
      </c>
      <c r="AJ250" s="32">
        <f t="shared" si="318"/>
        <v>0</v>
      </c>
      <c r="AK250" s="32">
        <f t="shared" si="319"/>
        <v>0</v>
      </c>
      <c r="AL250" s="32">
        <f t="shared" si="320"/>
        <v>0</v>
      </c>
      <c r="AM250" s="33">
        <f t="shared" si="321"/>
        <v>0</v>
      </c>
      <c r="AN250" s="33">
        <f t="shared" si="322"/>
        <v>0</v>
      </c>
      <c r="AO250" s="33">
        <f t="shared" si="323"/>
        <v>0</v>
      </c>
      <c r="AP250" s="33">
        <f t="shared" si="324"/>
        <v>0</v>
      </c>
      <c r="AQ250" s="32">
        <f t="shared" si="325"/>
        <v>0</v>
      </c>
      <c r="AR250" s="262">
        <f t="shared" si="330"/>
        <v>0</v>
      </c>
      <c r="AS250" s="199"/>
      <c r="AT250" s="106">
        <f t="shared" si="331"/>
        <v>0</v>
      </c>
      <c r="AU250" s="83">
        <f t="shared" si="326"/>
        <v>3155.35</v>
      </c>
      <c r="AV250" s="214">
        <f t="shared" si="327"/>
        <v>0</v>
      </c>
      <c r="AW250" s="65"/>
      <c r="AX250" s="65"/>
      <c r="AY250" s="65"/>
      <c r="AZ250" s="65"/>
      <c r="BA250" s="65"/>
      <c r="BB250" s="65"/>
    </row>
    <row r="251" spans="1:54" ht="28.5" x14ac:dyDescent="0.25">
      <c r="A251" s="24" t="s">
        <v>643</v>
      </c>
      <c r="B251" s="52" t="s">
        <v>644</v>
      </c>
      <c r="C251" s="26" t="s">
        <v>645</v>
      </c>
      <c r="D251" s="27" t="s">
        <v>93</v>
      </c>
      <c r="E251" s="28">
        <v>3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70"/>
      <c r="Q251" s="70"/>
      <c r="R251" s="70"/>
      <c r="S251" s="242"/>
      <c r="T251" s="225"/>
      <c r="U251" s="30">
        <f t="shared" si="278"/>
        <v>0</v>
      </c>
      <c r="V251" s="30">
        <f t="shared" si="279"/>
        <v>0</v>
      </c>
      <c r="W251" s="242"/>
      <c r="X251" s="30">
        <f t="shared" si="328"/>
        <v>0</v>
      </c>
      <c r="Y251" s="30">
        <f t="shared" si="329"/>
        <v>0</v>
      </c>
      <c r="Z251" s="249">
        <f t="shared" si="309"/>
        <v>3</v>
      </c>
      <c r="AA251" s="31">
        <v>484.28</v>
      </c>
      <c r="AB251" s="32">
        <f t="shared" si="310"/>
        <v>1452.84</v>
      </c>
      <c r="AC251" s="32">
        <f t="shared" si="311"/>
        <v>0</v>
      </c>
      <c r="AD251" s="32">
        <f t="shared" si="312"/>
        <v>0</v>
      </c>
      <c r="AE251" s="32">
        <f t="shared" si="313"/>
        <v>0</v>
      </c>
      <c r="AF251" s="32">
        <f t="shared" si="314"/>
        <v>0</v>
      </c>
      <c r="AG251" s="32">
        <f t="shared" si="315"/>
        <v>0</v>
      </c>
      <c r="AH251" s="32">
        <f t="shared" si="316"/>
        <v>0</v>
      </c>
      <c r="AI251" s="32">
        <f t="shared" si="317"/>
        <v>0</v>
      </c>
      <c r="AJ251" s="32">
        <f t="shared" si="318"/>
        <v>0</v>
      </c>
      <c r="AK251" s="32">
        <f t="shared" si="319"/>
        <v>0</v>
      </c>
      <c r="AL251" s="32">
        <f t="shared" si="320"/>
        <v>0</v>
      </c>
      <c r="AM251" s="33">
        <f t="shared" si="321"/>
        <v>0</v>
      </c>
      <c r="AN251" s="33">
        <f t="shared" si="322"/>
        <v>0</v>
      </c>
      <c r="AO251" s="33">
        <f t="shared" si="323"/>
        <v>0</v>
      </c>
      <c r="AP251" s="33">
        <f t="shared" si="324"/>
        <v>0</v>
      </c>
      <c r="AQ251" s="32">
        <f t="shared" si="325"/>
        <v>0</v>
      </c>
      <c r="AR251" s="262">
        <f t="shared" si="330"/>
        <v>0</v>
      </c>
      <c r="AS251" s="199"/>
      <c r="AT251" s="106">
        <f t="shared" si="331"/>
        <v>0</v>
      </c>
      <c r="AU251" s="83">
        <f t="shared" si="326"/>
        <v>1452.84</v>
      </c>
      <c r="AV251" s="214">
        <f t="shared" si="327"/>
        <v>0</v>
      </c>
      <c r="AW251" s="65"/>
      <c r="AX251" s="65"/>
      <c r="AY251" s="65"/>
      <c r="AZ251" s="65"/>
      <c r="BA251" s="65"/>
      <c r="BB251" s="65"/>
    </row>
    <row r="252" spans="1:54" ht="28.5" x14ac:dyDescent="0.25">
      <c r="A252" s="24" t="s">
        <v>646</v>
      </c>
      <c r="B252" s="52" t="s">
        <v>647</v>
      </c>
      <c r="C252" s="26" t="s">
        <v>648</v>
      </c>
      <c r="D252" s="27" t="s">
        <v>93</v>
      </c>
      <c r="E252" s="28">
        <v>1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70"/>
      <c r="Q252" s="70"/>
      <c r="R252" s="70"/>
      <c r="S252" s="242"/>
      <c r="T252" s="225"/>
      <c r="U252" s="30">
        <f t="shared" si="278"/>
        <v>0</v>
      </c>
      <c r="V252" s="30">
        <f t="shared" si="279"/>
        <v>0</v>
      </c>
      <c r="W252" s="242"/>
      <c r="X252" s="30">
        <f t="shared" si="328"/>
        <v>0</v>
      </c>
      <c r="Y252" s="30">
        <f t="shared" si="329"/>
        <v>0</v>
      </c>
      <c r="Z252" s="249">
        <f t="shared" si="309"/>
        <v>1</v>
      </c>
      <c r="AA252" s="31">
        <v>1566.45</v>
      </c>
      <c r="AB252" s="32">
        <f t="shared" si="310"/>
        <v>1566.45</v>
      </c>
      <c r="AC252" s="32">
        <f t="shared" si="311"/>
        <v>0</v>
      </c>
      <c r="AD252" s="32">
        <f t="shared" si="312"/>
        <v>0</v>
      </c>
      <c r="AE252" s="32">
        <f t="shared" si="313"/>
        <v>0</v>
      </c>
      <c r="AF252" s="32">
        <f t="shared" si="314"/>
        <v>0</v>
      </c>
      <c r="AG252" s="32">
        <f t="shared" si="315"/>
        <v>0</v>
      </c>
      <c r="AH252" s="32">
        <f t="shared" si="316"/>
        <v>0</v>
      </c>
      <c r="AI252" s="32">
        <f t="shared" si="317"/>
        <v>0</v>
      </c>
      <c r="AJ252" s="32">
        <f t="shared" si="318"/>
        <v>0</v>
      </c>
      <c r="AK252" s="32">
        <f t="shared" si="319"/>
        <v>0</v>
      </c>
      <c r="AL252" s="32">
        <f t="shared" si="320"/>
        <v>0</v>
      </c>
      <c r="AM252" s="33">
        <f t="shared" si="321"/>
        <v>0</v>
      </c>
      <c r="AN252" s="33">
        <f t="shared" si="322"/>
        <v>0</v>
      </c>
      <c r="AO252" s="33">
        <f t="shared" si="323"/>
        <v>0</v>
      </c>
      <c r="AP252" s="33">
        <f t="shared" si="324"/>
        <v>0</v>
      </c>
      <c r="AQ252" s="32">
        <f t="shared" si="325"/>
        <v>0</v>
      </c>
      <c r="AR252" s="262">
        <f t="shared" si="330"/>
        <v>0</v>
      </c>
      <c r="AS252" s="199"/>
      <c r="AT252" s="106">
        <f t="shared" si="331"/>
        <v>0</v>
      </c>
      <c r="AU252" s="83">
        <f t="shared" si="326"/>
        <v>1566.45</v>
      </c>
      <c r="AV252" s="214">
        <f t="shared" si="327"/>
        <v>0</v>
      </c>
      <c r="AW252" s="65"/>
      <c r="AX252" s="65"/>
      <c r="AY252" s="65"/>
      <c r="AZ252" s="65"/>
      <c r="BA252" s="65"/>
      <c r="BB252" s="65"/>
    </row>
    <row r="253" spans="1:54" x14ac:dyDescent="0.25">
      <c r="A253" s="24" t="s">
        <v>203</v>
      </c>
      <c r="B253" s="52" t="s">
        <v>649</v>
      </c>
      <c r="C253" s="26" t="s">
        <v>650</v>
      </c>
      <c r="D253" s="27" t="s">
        <v>93</v>
      </c>
      <c r="E253" s="28">
        <v>10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70"/>
      <c r="Q253" s="70"/>
      <c r="R253" s="70"/>
      <c r="S253" s="242"/>
      <c r="T253" s="225"/>
      <c r="U253" s="30">
        <f t="shared" si="278"/>
        <v>0</v>
      </c>
      <c r="V253" s="30">
        <f t="shared" si="279"/>
        <v>0</v>
      </c>
      <c r="W253" s="242"/>
      <c r="X253" s="30">
        <f t="shared" si="328"/>
        <v>0</v>
      </c>
      <c r="Y253" s="30">
        <f t="shared" si="329"/>
        <v>0</v>
      </c>
      <c r="Z253" s="249">
        <f t="shared" si="309"/>
        <v>10</v>
      </c>
      <c r="AA253" s="31">
        <v>145.87</v>
      </c>
      <c r="AB253" s="32">
        <f t="shared" si="310"/>
        <v>1458.7</v>
      </c>
      <c r="AC253" s="32">
        <f t="shared" si="311"/>
        <v>0</v>
      </c>
      <c r="AD253" s="32">
        <f t="shared" si="312"/>
        <v>0</v>
      </c>
      <c r="AE253" s="32">
        <f t="shared" si="313"/>
        <v>0</v>
      </c>
      <c r="AF253" s="32">
        <f t="shared" si="314"/>
        <v>0</v>
      </c>
      <c r="AG253" s="32">
        <f t="shared" si="315"/>
        <v>0</v>
      </c>
      <c r="AH253" s="32">
        <f t="shared" si="316"/>
        <v>0</v>
      </c>
      <c r="AI253" s="32">
        <f t="shared" si="317"/>
        <v>0</v>
      </c>
      <c r="AJ253" s="32">
        <f t="shared" si="318"/>
        <v>0</v>
      </c>
      <c r="AK253" s="32">
        <f t="shared" si="319"/>
        <v>0</v>
      </c>
      <c r="AL253" s="32">
        <f t="shared" si="320"/>
        <v>0</v>
      </c>
      <c r="AM253" s="33">
        <f t="shared" si="321"/>
        <v>0</v>
      </c>
      <c r="AN253" s="33">
        <f t="shared" si="322"/>
        <v>0</v>
      </c>
      <c r="AO253" s="33">
        <f t="shared" si="323"/>
        <v>0</v>
      </c>
      <c r="AP253" s="33">
        <f t="shared" si="324"/>
        <v>0</v>
      </c>
      <c r="AQ253" s="32">
        <f t="shared" si="325"/>
        <v>0</v>
      </c>
      <c r="AR253" s="262">
        <f t="shared" si="330"/>
        <v>0</v>
      </c>
      <c r="AS253" s="199"/>
      <c r="AT253" s="106">
        <f t="shared" si="331"/>
        <v>0</v>
      </c>
      <c r="AU253" s="83">
        <f t="shared" si="326"/>
        <v>1458.7</v>
      </c>
      <c r="AV253" s="214">
        <f t="shared" si="327"/>
        <v>0</v>
      </c>
      <c r="AW253" s="65"/>
      <c r="AX253" s="65"/>
      <c r="AY253" s="65"/>
      <c r="AZ253" s="65"/>
      <c r="BA253" s="65"/>
      <c r="BB253" s="65"/>
    </row>
    <row r="254" spans="1:54" x14ac:dyDescent="0.25">
      <c r="A254" s="11"/>
      <c r="B254" s="11"/>
      <c r="C254" s="13" t="s">
        <v>651</v>
      </c>
      <c r="D254" s="13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68"/>
      <c r="Q254" s="68"/>
      <c r="R254" s="68"/>
      <c r="S254" s="242"/>
      <c r="T254" s="221"/>
      <c r="U254" s="38">
        <f t="shared" si="278"/>
        <v>0</v>
      </c>
      <c r="V254" s="38">
        <f t="shared" si="279"/>
        <v>0</v>
      </c>
      <c r="W254" s="242"/>
      <c r="X254" s="38"/>
      <c r="Y254" s="38">
        <f t="shared" ref="Y254:Y262" si="332">X254+W254</f>
        <v>0</v>
      </c>
      <c r="Z254" s="250"/>
      <c r="AA254" s="39"/>
      <c r="AB254" s="75">
        <f>SUM(AB235:AB253)</f>
        <v>37870.809999999983</v>
      </c>
      <c r="AC254" s="41">
        <f>SUM(AC235:AC253)</f>
        <v>0</v>
      </c>
      <c r="AD254" s="41">
        <f t="shared" ref="AD254:AQ254" si="333">SUM(AD235:AD253)</f>
        <v>0</v>
      </c>
      <c r="AE254" s="41">
        <f t="shared" si="333"/>
        <v>0</v>
      </c>
      <c r="AF254" s="41">
        <f t="shared" si="333"/>
        <v>0</v>
      </c>
      <c r="AG254" s="41">
        <f t="shared" si="333"/>
        <v>0</v>
      </c>
      <c r="AH254" s="41">
        <f t="shared" si="333"/>
        <v>0</v>
      </c>
      <c r="AI254" s="41">
        <f t="shared" si="333"/>
        <v>0</v>
      </c>
      <c r="AJ254" s="41">
        <f t="shared" si="333"/>
        <v>0</v>
      </c>
      <c r="AK254" s="41">
        <f t="shared" si="333"/>
        <v>0</v>
      </c>
      <c r="AL254" s="41">
        <f t="shared" si="333"/>
        <v>0</v>
      </c>
      <c r="AM254" s="41">
        <f t="shared" si="333"/>
        <v>0</v>
      </c>
      <c r="AN254" s="41">
        <f t="shared" si="333"/>
        <v>0</v>
      </c>
      <c r="AO254" s="41">
        <f t="shared" si="333"/>
        <v>0</v>
      </c>
      <c r="AP254" s="40">
        <f t="shared" si="333"/>
        <v>0</v>
      </c>
      <c r="AQ254" s="41">
        <f t="shared" si="333"/>
        <v>0</v>
      </c>
      <c r="AR254" s="262">
        <f t="shared" si="330"/>
        <v>0</v>
      </c>
      <c r="AS254" s="200"/>
      <c r="AT254" s="202">
        <f t="shared" si="331"/>
        <v>0</v>
      </c>
      <c r="AU254" s="270">
        <f t="shared" si="326"/>
        <v>37870.809999999983</v>
      </c>
      <c r="AV254" s="214"/>
      <c r="AW254" s="110">
        <f>AT254+AU254</f>
        <v>37870.809999999983</v>
      </c>
      <c r="AX254" s="110">
        <f>AB254</f>
        <v>37870.809999999983</v>
      </c>
      <c r="AY254" s="23"/>
      <c r="AZ254" s="23"/>
      <c r="BA254" s="23"/>
      <c r="BB254" s="23"/>
    </row>
    <row r="255" spans="1:54" x14ac:dyDescent="0.25">
      <c r="A255" s="24"/>
      <c r="B255" s="52"/>
      <c r="C255" s="26"/>
      <c r="D255" s="27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70"/>
      <c r="Q255" s="70"/>
      <c r="R255" s="70"/>
      <c r="S255" s="242"/>
      <c r="T255" s="225"/>
      <c r="U255" s="30">
        <f t="shared" si="278"/>
        <v>0</v>
      </c>
      <c r="V255" s="30">
        <f t="shared" si="279"/>
        <v>0</v>
      </c>
      <c r="W255" s="242"/>
      <c r="X255" s="30">
        <f t="shared" ref="X255" si="334">W255+U255</f>
        <v>0</v>
      </c>
      <c r="Y255" s="30">
        <f t="shared" ref="Y255" si="335">V255+W255</f>
        <v>0</v>
      </c>
      <c r="Z255" s="254"/>
      <c r="AA255" s="31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3"/>
      <c r="AN255" s="33"/>
      <c r="AO255" s="33"/>
      <c r="AP255" s="33"/>
      <c r="AQ255" s="32"/>
      <c r="AR255" s="262">
        <f t="shared" si="330"/>
        <v>0</v>
      </c>
      <c r="AS255" s="199"/>
      <c r="AT255" s="271"/>
      <c r="AU255" s="83"/>
      <c r="AV255" s="214"/>
      <c r="AW255" s="65"/>
      <c r="AX255" s="65"/>
      <c r="AY255" s="65"/>
      <c r="AZ255" s="65"/>
      <c r="BA255" s="65"/>
      <c r="BB255" s="65"/>
    </row>
    <row r="256" spans="1:54" x14ac:dyDescent="0.25">
      <c r="A256" s="11"/>
      <c r="B256" s="11" t="s">
        <v>652</v>
      </c>
      <c r="C256" s="74" t="s">
        <v>653</v>
      </c>
      <c r="D256" s="13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68"/>
      <c r="Q256" s="68"/>
      <c r="R256" s="68"/>
      <c r="S256" s="242"/>
      <c r="T256" s="221"/>
      <c r="U256" s="38">
        <f t="shared" si="278"/>
        <v>0</v>
      </c>
      <c r="V256" s="38">
        <f t="shared" si="279"/>
        <v>0</v>
      </c>
      <c r="W256" s="242"/>
      <c r="X256" s="38"/>
      <c r="Y256" s="38">
        <f t="shared" si="332"/>
        <v>0</v>
      </c>
      <c r="Z256" s="250"/>
      <c r="AA256" s="39"/>
      <c r="AB256" s="50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0"/>
      <c r="AN256" s="40"/>
      <c r="AO256" s="40"/>
      <c r="AP256" s="40"/>
      <c r="AQ256" s="40"/>
      <c r="AR256" s="262">
        <f t="shared" si="330"/>
        <v>0</v>
      </c>
      <c r="AS256" s="202"/>
      <c r="AT256" s="202">
        <f t="shared" si="331"/>
        <v>0</v>
      </c>
      <c r="AU256" s="270"/>
      <c r="AV256" s="214"/>
      <c r="AW256" s="23"/>
      <c r="AX256" s="23"/>
      <c r="AY256" s="23"/>
      <c r="AZ256" s="23"/>
      <c r="BA256" s="23"/>
      <c r="BB256" s="23"/>
    </row>
    <row r="257" spans="1:54" x14ac:dyDescent="0.25">
      <c r="A257" s="24" t="s">
        <v>654</v>
      </c>
      <c r="B257" s="52" t="s">
        <v>655</v>
      </c>
      <c r="C257" s="26" t="s">
        <v>656</v>
      </c>
      <c r="D257" s="27" t="s">
        <v>58</v>
      </c>
      <c r="E257" s="28">
        <v>3099.8007999999995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70"/>
      <c r="Q257" s="70"/>
      <c r="R257" s="70">
        <v>1200</v>
      </c>
      <c r="S257" s="242">
        <v>1500</v>
      </c>
      <c r="T257" s="225"/>
      <c r="U257" s="30">
        <f t="shared" si="278"/>
        <v>1200</v>
      </c>
      <c r="V257" s="30">
        <f t="shared" si="279"/>
        <v>1200</v>
      </c>
      <c r="W257" s="242">
        <v>1500</v>
      </c>
      <c r="X257" s="30">
        <f t="shared" ref="X257" si="336">W257+U257</f>
        <v>2700</v>
      </c>
      <c r="Y257" s="30">
        <f t="shared" ref="Y257" si="337">V257+W257</f>
        <v>2700</v>
      </c>
      <c r="Z257" s="249">
        <f t="shared" ref="Z257:Z259" si="338">E257-V257</f>
        <v>1899.8007999999995</v>
      </c>
      <c r="AA257" s="31">
        <v>12.14</v>
      </c>
      <c r="AB257" s="32">
        <f>TRUNC(ROUND(E257*AA257,2),2)</f>
        <v>37631.58</v>
      </c>
      <c r="AC257" s="32">
        <f>F257*AA257</f>
        <v>0</v>
      </c>
      <c r="AD257" s="32">
        <f>G257*AA257</f>
        <v>0</v>
      </c>
      <c r="AE257" s="32">
        <f>H257*AA257</f>
        <v>0</v>
      </c>
      <c r="AF257" s="32">
        <f>I257*AA257</f>
        <v>0</v>
      </c>
      <c r="AG257" s="32">
        <f>J257*AA257</f>
        <v>0</v>
      </c>
      <c r="AH257" s="32">
        <f>K257*AA257</f>
        <v>0</v>
      </c>
      <c r="AI257" s="32">
        <f>L257*AA257</f>
        <v>0</v>
      </c>
      <c r="AJ257" s="32">
        <f>M257*AA257</f>
        <v>0</v>
      </c>
      <c r="AK257" s="32">
        <f>N257*AA257</f>
        <v>0</v>
      </c>
      <c r="AL257" s="32">
        <f>O257*AA257</f>
        <v>0</v>
      </c>
      <c r="AM257" s="33">
        <f>TRUNC(ROUND(P257*AA257,2),2)</f>
        <v>0</v>
      </c>
      <c r="AN257" s="33">
        <f>Q257*AA257</f>
        <v>0</v>
      </c>
      <c r="AO257" s="33">
        <f>R257*AA257</f>
        <v>14568</v>
      </c>
      <c r="AP257" s="33">
        <f>T257*AA257</f>
        <v>0</v>
      </c>
      <c r="AQ257" s="32">
        <f>U257*AA257</f>
        <v>14568</v>
      </c>
      <c r="AR257" s="262">
        <f t="shared" si="330"/>
        <v>18210</v>
      </c>
      <c r="AS257" s="199"/>
      <c r="AT257" s="106">
        <f t="shared" si="331"/>
        <v>14568</v>
      </c>
      <c r="AU257" s="83">
        <f>AB257-AT257</f>
        <v>23063.58</v>
      </c>
      <c r="AV257" s="214">
        <f>(V257*100)/E257</f>
        <v>38.712164988150214</v>
      </c>
      <c r="AW257" s="65"/>
      <c r="AX257" s="65"/>
      <c r="AY257" s="65"/>
      <c r="AZ257" s="65"/>
      <c r="BA257" s="65"/>
      <c r="BB257" s="65"/>
    </row>
    <row r="258" spans="1:54" ht="28.5" x14ac:dyDescent="0.25">
      <c r="A258" s="24" t="s">
        <v>657</v>
      </c>
      <c r="B258" s="52" t="s">
        <v>658</v>
      </c>
      <c r="C258" s="26" t="s">
        <v>659</v>
      </c>
      <c r="D258" s="27" t="s">
        <v>58</v>
      </c>
      <c r="E258" s="28">
        <v>3099.8007999999995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70"/>
      <c r="Q258" s="70"/>
      <c r="R258" s="70"/>
      <c r="S258" s="242"/>
      <c r="T258" s="225"/>
      <c r="U258" s="30">
        <f t="shared" si="278"/>
        <v>0</v>
      </c>
      <c r="V258" s="30">
        <f t="shared" si="279"/>
        <v>0</v>
      </c>
      <c r="W258" s="242"/>
      <c r="X258" s="30">
        <f t="shared" ref="X258:X259" si="339">W258+U258</f>
        <v>0</v>
      </c>
      <c r="Y258" s="30">
        <f t="shared" ref="Y258:Y259" si="340">V258+W258</f>
        <v>0</v>
      </c>
      <c r="Z258" s="249">
        <f t="shared" si="338"/>
        <v>3099.8007999999995</v>
      </c>
      <c r="AA258" s="31">
        <v>17.82</v>
      </c>
      <c r="AB258" s="32">
        <f>TRUNC(ROUND(E258*AA258,2),2)</f>
        <v>55238.45</v>
      </c>
      <c r="AC258" s="32">
        <f>F258*AA258</f>
        <v>0</v>
      </c>
      <c r="AD258" s="32">
        <f>G258*AA258</f>
        <v>0</v>
      </c>
      <c r="AE258" s="32">
        <f>H258*AA258</f>
        <v>0</v>
      </c>
      <c r="AF258" s="32">
        <f>I258*AA258</f>
        <v>0</v>
      </c>
      <c r="AG258" s="32">
        <f>J258*AA258</f>
        <v>0</v>
      </c>
      <c r="AH258" s="32">
        <f>K258*AA258</f>
        <v>0</v>
      </c>
      <c r="AI258" s="32">
        <f>L258*AA258</f>
        <v>0</v>
      </c>
      <c r="AJ258" s="32">
        <f>M258*AA258</f>
        <v>0</v>
      </c>
      <c r="AK258" s="32">
        <f>N258*AA258</f>
        <v>0</v>
      </c>
      <c r="AL258" s="32">
        <f>O258*AA258</f>
        <v>0</v>
      </c>
      <c r="AM258" s="33">
        <f>TRUNC(ROUND(P258*AA258,2),2)</f>
        <v>0</v>
      </c>
      <c r="AN258" s="33">
        <f>Q258*AA258</f>
        <v>0</v>
      </c>
      <c r="AO258" s="33">
        <f>R258*AA258</f>
        <v>0</v>
      </c>
      <c r="AP258" s="33">
        <f>T258*AA258</f>
        <v>0</v>
      </c>
      <c r="AQ258" s="32">
        <f>U258*AA258</f>
        <v>0</v>
      </c>
      <c r="AR258" s="262">
        <f t="shared" si="330"/>
        <v>0</v>
      </c>
      <c r="AS258" s="199"/>
      <c r="AT258" s="106">
        <f t="shared" si="331"/>
        <v>0</v>
      </c>
      <c r="AU258" s="83">
        <f>AB258-AT258</f>
        <v>55238.45</v>
      </c>
      <c r="AV258" s="214">
        <f>(V258*100)/E258</f>
        <v>0</v>
      </c>
      <c r="AW258" s="65"/>
      <c r="AX258" s="65"/>
      <c r="AY258" s="65"/>
      <c r="AZ258" s="65"/>
      <c r="BA258" s="65"/>
      <c r="BB258" s="65"/>
    </row>
    <row r="259" spans="1:54" ht="28.5" x14ac:dyDescent="0.25">
      <c r="A259" s="24" t="s">
        <v>660</v>
      </c>
      <c r="B259" s="52" t="s">
        <v>661</v>
      </c>
      <c r="C259" s="26" t="s">
        <v>662</v>
      </c>
      <c r="D259" s="27" t="s">
        <v>58</v>
      </c>
      <c r="E259" s="28">
        <v>92.4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70"/>
      <c r="Q259" s="70"/>
      <c r="R259" s="70"/>
      <c r="S259" s="242"/>
      <c r="T259" s="225"/>
      <c r="U259" s="30">
        <f t="shared" si="278"/>
        <v>0</v>
      </c>
      <c r="V259" s="30">
        <f t="shared" si="279"/>
        <v>0</v>
      </c>
      <c r="W259" s="242"/>
      <c r="X259" s="30">
        <f t="shared" si="339"/>
        <v>0</v>
      </c>
      <c r="Y259" s="30">
        <f t="shared" si="340"/>
        <v>0</v>
      </c>
      <c r="Z259" s="249">
        <f t="shared" si="338"/>
        <v>92.4</v>
      </c>
      <c r="AA259" s="31">
        <v>22.44</v>
      </c>
      <c r="AB259" s="32">
        <f>TRUNC(ROUND(E259*AA259,2),2)</f>
        <v>2073.46</v>
      </c>
      <c r="AC259" s="32">
        <f>F259*AA259</f>
        <v>0</v>
      </c>
      <c r="AD259" s="32">
        <f>G259*AA259</f>
        <v>0</v>
      </c>
      <c r="AE259" s="32">
        <f>H259*AA259</f>
        <v>0</v>
      </c>
      <c r="AF259" s="32">
        <f>I259*AA259</f>
        <v>0</v>
      </c>
      <c r="AG259" s="32">
        <f>J259*AA259</f>
        <v>0</v>
      </c>
      <c r="AH259" s="32">
        <f>K259*AA259</f>
        <v>0</v>
      </c>
      <c r="AI259" s="32">
        <f>L259*AA259</f>
        <v>0</v>
      </c>
      <c r="AJ259" s="32">
        <f>M259*AA259</f>
        <v>0</v>
      </c>
      <c r="AK259" s="32">
        <f>N259*AA259</f>
        <v>0</v>
      </c>
      <c r="AL259" s="32">
        <f>O259*AA259</f>
        <v>0</v>
      </c>
      <c r="AM259" s="33">
        <f>TRUNC(ROUND(P259*AA259,2),2)</f>
        <v>0</v>
      </c>
      <c r="AN259" s="33">
        <f>Q259*AA259</f>
        <v>0</v>
      </c>
      <c r="AO259" s="33">
        <f>R259*AA259</f>
        <v>0</v>
      </c>
      <c r="AP259" s="33">
        <f>T259*AA259</f>
        <v>0</v>
      </c>
      <c r="AQ259" s="32">
        <f>U259*AA259</f>
        <v>0</v>
      </c>
      <c r="AR259" s="262">
        <f t="shared" si="330"/>
        <v>0</v>
      </c>
      <c r="AS259" s="199"/>
      <c r="AT259" s="106">
        <f t="shared" si="331"/>
        <v>0</v>
      </c>
      <c r="AU259" s="83">
        <f>AB259-AT259</f>
        <v>2073.46</v>
      </c>
      <c r="AV259" s="214">
        <f>(V259*100)/E259</f>
        <v>0</v>
      </c>
      <c r="AW259" s="65"/>
      <c r="AX259" s="65"/>
      <c r="AY259" s="65"/>
      <c r="AZ259" s="65"/>
      <c r="BA259" s="65"/>
      <c r="BB259" s="65"/>
    </row>
    <row r="260" spans="1:54" x14ac:dyDescent="0.25">
      <c r="A260" s="11"/>
      <c r="B260" s="11"/>
      <c r="C260" s="13" t="s">
        <v>663</v>
      </c>
      <c r="D260" s="13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68"/>
      <c r="Q260" s="68"/>
      <c r="R260" s="68"/>
      <c r="S260" s="242"/>
      <c r="T260" s="221"/>
      <c r="U260" s="38">
        <f t="shared" si="278"/>
        <v>0</v>
      </c>
      <c r="V260" s="38">
        <f t="shared" si="279"/>
        <v>0</v>
      </c>
      <c r="W260" s="242"/>
      <c r="X260" s="38"/>
      <c r="Y260" s="38">
        <f t="shared" si="332"/>
        <v>0</v>
      </c>
      <c r="Z260" s="250"/>
      <c r="AA260" s="39"/>
      <c r="AB260" s="41">
        <f t="shared" ref="AB260" si="341">SUM(AB257:AB259)</f>
        <v>94943.49</v>
      </c>
      <c r="AC260" s="41">
        <f>SUM(AC257:AC259)</f>
        <v>0</v>
      </c>
      <c r="AD260" s="41">
        <f t="shared" ref="AD260:AQ260" si="342">SUM(AD257:AD259)</f>
        <v>0</v>
      </c>
      <c r="AE260" s="41">
        <f t="shared" si="342"/>
        <v>0</v>
      </c>
      <c r="AF260" s="41">
        <f t="shared" si="342"/>
        <v>0</v>
      </c>
      <c r="AG260" s="41">
        <f t="shared" si="342"/>
        <v>0</v>
      </c>
      <c r="AH260" s="41">
        <f t="shared" si="342"/>
        <v>0</v>
      </c>
      <c r="AI260" s="41">
        <f t="shared" si="342"/>
        <v>0</v>
      </c>
      <c r="AJ260" s="41">
        <f t="shared" si="342"/>
        <v>0</v>
      </c>
      <c r="AK260" s="41">
        <f t="shared" si="342"/>
        <v>0</v>
      </c>
      <c r="AL260" s="41">
        <f t="shared" si="342"/>
        <v>0</v>
      </c>
      <c r="AM260" s="41">
        <f t="shared" si="342"/>
        <v>0</v>
      </c>
      <c r="AN260" s="41">
        <f t="shared" si="342"/>
        <v>0</v>
      </c>
      <c r="AO260" s="41">
        <f t="shared" si="342"/>
        <v>14568</v>
      </c>
      <c r="AP260" s="40">
        <f t="shared" si="342"/>
        <v>0</v>
      </c>
      <c r="AQ260" s="41">
        <f t="shared" si="342"/>
        <v>14568</v>
      </c>
      <c r="AR260" s="262">
        <f t="shared" si="330"/>
        <v>0</v>
      </c>
      <c r="AS260" s="200"/>
      <c r="AT260" s="202">
        <f t="shared" si="331"/>
        <v>14568</v>
      </c>
      <c r="AU260" s="270">
        <f>AB260-AT260</f>
        <v>80375.490000000005</v>
      </c>
      <c r="AV260" s="214"/>
      <c r="AW260" s="110">
        <f>AT260+AU260</f>
        <v>94943.49</v>
      </c>
      <c r="AX260" s="110">
        <f>AB260</f>
        <v>94943.49</v>
      </c>
      <c r="AY260" s="23"/>
      <c r="AZ260" s="23"/>
      <c r="BA260" s="23"/>
      <c r="BB260" s="23"/>
    </row>
    <row r="261" spans="1:54" x14ac:dyDescent="0.25">
      <c r="A261" s="24"/>
      <c r="B261" s="52"/>
      <c r="C261" s="26"/>
      <c r="D261" s="27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70"/>
      <c r="Q261" s="70"/>
      <c r="R261" s="70"/>
      <c r="S261" s="242"/>
      <c r="T261" s="225"/>
      <c r="U261" s="30">
        <f t="shared" si="278"/>
        <v>0</v>
      </c>
      <c r="V261" s="30">
        <f t="shared" si="279"/>
        <v>0</v>
      </c>
      <c r="W261" s="242"/>
      <c r="X261" s="30">
        <f t="shared" ref="X261" si="343">W261+U261</f>
        <v>0</v>
      </c>
      <c r="Y261" s="30">
        <f t="shared" ref="Y261" si="344">V261+W261</f>
        <v>0</v>
      </c>
      <c r="Z261" s="254"/>
      <c r="AA261" s="31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3"/>
      <c r="AN261" s="33"/>
      <c r="AO261" s="33"/>
      <c r="AP261" s="33"/>
      <c r="AQ261" s="32"/>
      <c r="AR261" s="262">
        <f t="shared" si="330"/>
        <v>0</v>
      </c>
      <c r="AS261" s="199"/>
      <c r="AT261" s="271"/>
      <c r="AU261" s="83"/>
      <c r="AV261" s="214"/>
      <c r="AW261" s="65"/>
      <c r="AX261" s="65"/>
      <c r="AY261" s="65"/>
      <c r="AZ261" s="65"/>
      <c r="BA261" s="65"/>
      <c r="BB261" s="65"/>
    </row>
    <row r="262" spans="1:54" x14ac:dyDescent="0.25">
      <c r="A262" s="11"/>
      <c r="B262" s="11" t="s">
        <v>664</v>
      </c>
      <c r="C262" s="74" t="s">
        <v>665</v>
      </c>
      <c r="D262" s="13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68"/>
      <c r="Q262" s="68"/>
      <c r="R262" s="68"/>
      <c r="S262" s="242"/>
      <c r="T262" s="221"/>
      <c r="U262" s="38">
        <f t="shared" si="278"/>
        <v>0</v>
      </c>
      <c r="V262" s="38">
        <f t="shared" si="279"/>
        <v>0</v>
      </c>
      <c r="W262" s="242"/>
      <c r="X262" s="38"/>
      <c r="Y262" s="38">
        <f t="shared" si="332"/>
        <v>0</v>
      </c>
      <c r="Z262" s="250"/>
      <c r="AA262" s="39"/>
      <c r="AB262" s="50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0"/>
      <c r="AN262" s="40"/>
      <c r="AO262" s="40"/>
      <c r="AP262" s="40"/>
      <c r="AQ262" s="40"/>
      <c r="AR262" s="262">
        <f t="shared" si="330"/>
        <v>0</v>
      </c>
      <c r="AS262" s="202"/>
      <c r="AT262" s="202">
        <f t="shared" si="331"/>
        <v>0</v>
      </c>
      <c r="AU262" s="270"/>
      <c r="AV262" s="214"/>
      <c r="AW262" s="23"/>
      <c r="AX262" s="23"/>
      <c r="AY262" s="23"/>
      <c r="AZ262" s="23"/>
      <c r="BA262" s="23"/>
      <c r="BB262" s="23"/>
    </row>
    <row r="263" spans="1:54" x14ac:dyDescent="0.25">
      <c r="A263" s="24" t="s">
        <v>666</v>
      </c>
      <c r="B263" s="52" t="s">
        <v>667</v>
      </c>
      <c r="C263" s="26" t="s">
        <v>668</v>
      </c>
      <c r="D263" s="27" t="s">
        <v>80</v>
      </c>
      <c r="E263" s="28">
        <v>504.98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70"/>
      <c r="Q263" s="70"/>
      <c r="R263" s="70"/>
      <c r="S263" s="242"/>
      <c r="T263" s="225"/>
      <c r="U263" s="30">
        <f t="shared" si="278"/>
        <v>0</v>
      </c>
      <c r="V263" s="30">
        <f t="shared" si="279"/>
        <v>0</v>
      </c>
      <c r="W263" s="242"/>
      <c r="X263" s="30">
        <f t="shared" ref="X263" si="345">W263+U263</f>
        <v>0</v>
      </c>
      <c r="Y263" s="30">
        <f t="shared" ref="Y263" si="346">V263+W263</f>
        <v>0</v>
      </c>
      <c r="Z263" s="249">
        <f t="shared" ref="Z263:Z266" si="347">E263-V263</f>
        <v>504.98</v>
      </c>
      <c r="AA263" s="31">
        <v>213.04</v>
      </c>
      <c r="AB263" s="32">
        <f>TRUNC(ROUND(E263*AA263,2),2)</f>
        <v>107580.94</v>
      </c>
      <c r="AC263" s="32">
        <f>F263*AA263</f>
        <v>0</v>
      </c>
      <c r="AD263" s="32">
        <f>G263*AA263</f>
        <v>0</v>
      </c>
      <c r="AE263" s="32">
        <f>H263*AA263</f>
        <v>0</v>
      </c>
      <c r="AF263" s="32">
        <f>I263*AA263</f>
        <v>0</v>
      </c>
      <c r="AG263" s="32">
        <f>J263*AA263</f>
        <v>0</v>
      </c>
      <c r="AH263" s="32">
        <f>K263*AA263</f>
        <v>0</v>
      </c>
      <c r="AI263" s="32">
        <f>L263*AA263</f>
        <v>0</v>
      </c>
      <c r="AJ263" s="32">
        <f>M263*AA263</f>
        <v>0</v>
      </c>
      <c r="AK263" s="32">
        <f>N263*AA263</f>
        <v>0</v>
      </c>
      <c r="AL263" s="32">
        <f>O263*AA263</f>
        <v>0</v>
      </c>
      <c r="AM263" s="33">
        <f>TRUNC(ROUND(P263*AA263,2),2)</f>
        <v>0</v>
      </c>
      <c r="AN263" s="33">
        <f>Q263*AA263</f>
        <v>0</v>
      </c>
      <c r="AO263" s="33">
        <f>R263*AA263</f>
        <v>0</v>
      </c>
      <c r="AP263" s="33">
        <f>T263*AA263</f>
        <v>0</v>
      </c>
      <c r="AQ263" s="32">
        <f>U263*AA263</f>
        <v>0</v>
      </c>
      <c r="AR263" s="262">
        <f t="shared" si="330"/>
        <v>0</v>
      </c>
      <c r="AS263" s="199"/>
      <c r="AT263" s="106">
        <f t="shared" si="331"/>
        <v>0</v>
      </c>
      <c r="AU263" s="83">
        <f>AB263-AT263</f>
        <v>107580.94</v>
      </c>
      <c r="AV263" s="214">
        <f>(V263*100)/E263</f>
        <v>0</v>
      </c>
      <c r="AW263" s="65"/>
      <c r="AX263" s="65"/>
      <c r="AY263" s="65"/>
      <c r="AZ263" s="65"/>
      <c r="BA263" s="65"/>
      <c r="BB263" s="65"/>
    </row>
    <row r="264" spans="1:54" ht="28.5" x14ac:dyDescent="0.25">
      <c r="A264" s="24">
        <v>99837</v>
      </c>
      <c r="B264" s="52" t="s">
        <v>669</v>
      </c>
      <c r="C264" s="26" t="s">
        <v>670</v>
      </c>
      <c r="D264" s="27" t="s">
        <v>80</v>
      </c>
      <c r="E264" s="28">
        <v>127.9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70"/>
      <c r="Q264" s="70"/>
      <c r="R264" s="70"/>
      <c r="S264" s="242"/>
      <c r="T264" s="225"/>
      <c r="U264" s="30">
        <f t="shared" si="278"/>
        <v>0</v>
      </c>
      <c r="V264" s="30">
        <f t="shared" si="279"/>
        <v>0</v>
      </c>
      <c r="W264" s="242"/>
      <c r="X264" s="30">
        <f t="shared" ref="X264:X266" si="348">W264+U264</f>
        <v>0</v>
      </c>
      <c r="Y264" s="30">
        <f t="shared" ref="Y264:Y266" si="349">V264+W264</f>
        <v>0</v>
      </c>
      <c r="Z264" s="249">
        <f t="shared" si="347"/>
        <v>127.9</v>
      </c>
      <c r="AA264" s="31">
        <v>291.77</v>
      </c>
      <c r="AB264" s="32">
        <f>TRUNC(ROUND(E264*AA264,2),2)</f>
        <v>37317.379999999997</v>
      </c>
      <c r="AC264" s="32">
        <f>F264*AA264</f>
        <v>0</v>
      </c>
      <c r="AD264" s="32">
        <f>G264*AA264</f>
        <v>0</v>
      </c>
      <c r="AE264" s="32">
        <f>H264*AA264</f>
        <v>0</v>
      </c>
      <c r="AF264" s="32">
        <f>I264*AA264</f>
        <v>0</v>
      </c>
      <c r="AG264" s="32">
        <f>J264*AA264</f>
        <v>0</v>
      </c>
      <c r="AH264" s="32">
        <f>K264*AA264</f>
        <v>0</v>
      </c>
      <c r="AI264" s="32">
        <f>L264*AA264</f>
        <v>0</v>
      </c>
      <c r="AJ264" s="32">
        <f>M264*AA264</f>
        <v>0</v>
      </c>
      <c r="AK264" s="32">
        <f>N264*AA264</f>
        <v>0</v>
      </c>
      <c r="AL264" s="32">
        <f>O264*AA264</f>
        <v>0</v>
      </c>
      <c r="AM264" s="33">
        <f>TRUNC(ROUND(P264*AA264,2),2)</f>
        <v>0</v>
      </c>
      <c r="AN264" s="33">
        <f>Q264*AA264</f>
        <v>0</v>
      </c>
      <c r="AO264" s="33">
        <f>R264*AA264</f>
        <v>0</v>
      </c>
      <c r="AP264" s="33">
        <f>T264*AA264</f>
        <v>0</v>
      </c>
      <c r="AQ264" s="32">
        <f>U264*AA264</f>
        <v>0</v>
      </c>
      <c r="AR264" s="262">
        <f t="shared" si="330"/>
        <v>0</v>
      </c>
      <c r="AS264" s="199"/>
      <c r="AT264" s="106">
        <f t="shared" si="331"/>
        <v>0</v>
      </c>
      <c r="AU264" s="83">
        <f>AB264-AT264</f>
        <v>37317.379999999997</v>
      </c>
      <c r="AV264" s="214">
        <f>(V264*100)/E264</f>
        <v>0</v>
      </c>
      <c r="AW264" s="65"/>
      <c r="AX264" s="65"/>
      <c r="AY264" s="65"/>
      <c r="AZ264" s="65"/>
      <c r="BA264" s="65"/>
      <c r="BB264" s="65"/>
    </row>
    <row r="265" spans="1:54" x14ac:dyDescent="0.25">
      <c r="A265" s="24" t="s">
        <v>671</v>
      </c>
      <c r="B265" s="52" t="s">
        <v>672</v>
      </c>
      <c r="C265" s="26" t="s">
        <v>673</v>
      </c>
      <c r="D265" s="27" t="s">
        <v>58</v>
      </c>
      <c r="E265" s="28">
        <v>94.63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70"/>
      <c r="Q265" s="70"/>
      <c r="R265" s="70"/>
      <c r="S265" s="242"/>
      <c r="T265" s="225"/>
      <c r="U265" s="30">
        <f t="shared" si="278"/>
        <v>0</v>
      </c>
      <c r="V265" s="30">
        <f t="shared" si="279"/>
        <v>0</v>
      </c>
      <c r="W265" s="242"/>
      <c r="X265" s="30">
        <f t="shared" si="348"/>
        <v>0</v>
      </c>
      <c r="Y265" s="30">
        <f t="shared" si="349"/>
        <v>0</v>
      </c>
      <c r="Z265" s="249">
        <f t="shared" si="347"/>
        <v>94.63</v>
      </c>
      <c r="AA265" s="31">
        <v>19.920000000000002</v>
      </c>
      <c r="AB265" s="32">
        <f>TRUNC(ROUND(E265*AA265,2),2)</f>
        <v>1885.03</v>
      </c>
      <c r="AC265" s="32">
        <f>F265*AA265</f>
        <v>0</v>
      </c>
      <c r="AD265" s="32">
        <f>G265*AA265</f>
        <v>0</v>
      </c>
      <c r="AE265" s="32">
        <f>H265*AA265</f>
        <v>0</v>
      </c>
      <c r="AF265" s="32">
        <f>I265*AA265</f>
        <v>0</v>
      </c>
      <c r="AG265" s="32">
        <f>J265*AA265</f>
        <v>0</v>
      </c>
      <c r="AH265" s="32">
        <f>K265*AA265</f>
        <v>0</v>
      </c>
      <c r="AI265" s="32">
        <f>L265*AA265</f>
        <v>0</v>
      </c>
      <c r="AJ265" s="32">
        <f>M265*AA265</f>
        <v>0</v>
      </c>
      <c r="AK265" s="32">
        <f>N265*AA265</f>
        <v>0</v>
      </c>
      <c r="AL265" s="32">
        <f>O265*AA265</f>
        <v>0</v>
      </c>
      <c r="AM265" s="33">
        <f>TRUNC(ROUND(P265*AA265,2),2)</f>
        <v>0</v>
      </c>
      <c r="AN265" s="33">
        <f>Q265*AA265</f>
        <v>0</v>
      </c>
      <c r="AO265" s="33">
        <f>R265*AA265</f>
        <v>0</v>
      </c>
      <c r="AP265" s="33">
        <f>T265*AA265</f>
        <v>0</v>
      </c>
      <c r="AQ265" s="32">
        <f>U265*AA265</f>
        <v>0</v>
      </c>
      <c r="AR265" s="262">
        <f t="shared" si="330"/>
        <v>0</v>
      </c>
      <c r="AS265" s="199"/>
      <c r="AT265" s="106">
        <f t="shared" si="331"/>
        <v>0</v>
      </c>
      <c r="AU265" s="83">
        <f>AB265-AT265</f>
        <v>1885.03</v>
      </c>
      <c r="AV265" s="214">
        <f>(V265*100)/E265</f>
        <v>0</v>
      </c>
      <c r="AW265" s="65"/>
      <c r="AX265" s="65"/>
      <c r="AY265" s="65"/>
      <c r="AZ265" s="65"/>
      <c r="BA265" s="65"/>
      <c r="BB265" s="65"/>
    </row>
    <row r="266" spans="1:54" x14ac:dyDescent="0.25">
      <c r="A266" s="24" t="s">
        <v>674</v>
      </c>
      <c r="B266" s="52" t="s">
        <v>675</v>
      </c>
      <c r="C266" s="26" t="s">
        <v>676</v>
      </c>
      <c r="D266" s="27" t="s">
        <v>58</v>
      </c>
      <c r="E266" s="28">
        <v>1077.97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>
        <v>350</v>
      </c>
      <c r="P266" s="70">
        <f>'[15]Mem. de cálc.'!H1195</f>
        <v>220</v>
      </c>
      <c r="Q266" s="70"/>
      <c r="R266" s="70">
        <v>215</v>
      </c>
      <c r="S266" s="242"/>
      <c r="T266" s="225"/>
      <c r="U266" s="30">
        <v>785</v>
      </c>
      <c r="V266" s="30">
        <f t="shared" si="279"/>
        <v>785</v>
      </c>
      <c r="W266" s="242"/>
      <c r="X266" s="30">
        <f t="shared" si="348"/>
        <v>785</v>
      </c>
      <c r="Y266" s="30">
        <f t="shared" si="349"/>
        <v>785</v>
      </c>
      <c r="Z266" s="249">
        <f t="shared" si="347"/>
        <v>292.97000000000003</v>
      </c>
      <c r="AA266" s="31">
        <v>8.4</v>
      </c>
      <c r="AB266" s="32">
        <f>TRUNC(ROUND(E266*AA266,2),2)</f>
        <v>9054.9500000000007</v>
      </c>
      <c r="AC266" s="32">
        <f>F266*AA266</f>
        <v>0</v>
      </c>
      <c r="AD266" s="32">
        <f>G266*AA266</f>
        <v>0</v>
      </c>
      <c r="AE266" s="32">
        <f>H266*AA266</f>
        <v>0</v>
      </c>
      <c r="AF266" s="32">
        <f>I266*AA266</f>
        <v>0</v>
      </c>
      <c r="AG266" s="32">
        <f>J266*AA266</f>
        <v>0</v>
      </c>
      <c r="AH266" s="32">
        <f>K266*AA266</f>
        <v>0</v>
      </c>
      <c r="AI266" s="32">
        <f>L266*AA266</f>
        <v>0</v>
      </c>
      <c r="AJ266" s="32">
        <f>M266*AA266</f>
        <v>0</v>
      </c>
      <c r="AK266" s="32">
        <f>N266*AA266</f>
        <v>0</v>
      </c>
      <c r="AL266" s="32">
        <f>O266*AA266</f>
        <v>2940</v>
      </c>
      <c r="AM266" s="33">
        <f>TRUNC(ROUND(P266*AA266,2),2)</f>
        <v>1848</v>
      </c>
      <c r="AN266" s="33">
        <f>Q266*AA266</f>
        <v>0</v>
      </c>
      <c r="AO266" s="33">
        <f>R266*AA266</f>
        <v>1806</v>
      </c>
      <c r="AP266" s="33">
        <f>T266*AA266</f>
        <v>0</v>
      </c>
      <c r="AQ266" s="32">
        <f>U266*AA266</f>
        <v>6594</v>
      </c>
      <c r="AR266" s="262">
        <f t="shared" si="330"/>
        <v>0</v>
      </c>
      <c r="AS266" s="199"/>
      <c r="AT266" s="106">
        <f t="shared" si="331"/>
        <v>6594</v>
      </c>
      <c r="AU266" s="83">
        <f>AB266-AT266</f>
        <v>2460.9500000000007</v>
      </c>
      <c r="AV266" s="214">
        <f>(V266*100)/E266</f>
        <v>72.822063693794817</v>
      </c>
      <c r="AW266" s="65"/>
      <c r="AX266" s="65"/>
      <c r="AY266" s="65"/>
      <c r="AZ266" s="65"/>
      <c r="BA266" s="65"/>
      <c r="BB266" s="65"/>
    </row>
    <row r="267" spans="1:54" x14ac:dyDescent="0.25">
      <c r="A267" s="11"/>
      <c r="B267" s="11"/>
      <c r="C267" s="13" t="s">
        <v>677</v>
      </c>
      <c r="D267" s="13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68"/>
      <c r="Q267" s="68"/>
      <c r="R267" s="68"/>
      <c r="S267" s="242"/>
      <c r="T267" s="221"/>
      <c r="U267" s="39"/>
      <c r="V267" s="39"/>
      <c r="W267" s="242"/>
      <c r="X267" s="39"/>
      <c r="Y267" s="39"/>
      <c r="Z267" s="250"/>
      <c r="AA267" s="39"/>
      <c r="AB267" s="41">
        <f t="shared" ref="AB267" si="350">SUM(AB263:AB266)</f>
        <v>155838.30000000002</v>
      </c>
      <c r="AC267" s="41">
        <f>SUM(AC263:AC266)</f>
        <v>0</v>
      </c>
      <c r="AD267" s="41">
        <f t="shared" ref="AD267:AQ267" si="351">SUM(AD263:AD266)</f>
        <v>0</v>
      </c>
      <c r="AE267" s="41">
        <f t="shared" si="351"/>
        <v>0</v>
      </c>
      <c r="AF267" s="41">
        <f t="shared" si="351"/>
        <v>0</v>
      </c>
      <c r="AG267" s="41">
        <f t="shared" si="351"/>
        <v>0</v>
      </c>
      <c r="AH267" s="41">
        <f t="shared" si="351"/>
        <v>0</v>
      </c>
      <c r="AI267" s="41">
        <f t="shared" si="351"/>
        <v>0</v>
      </c>
      <c r="AJ267" s="41">
        <f t="shared" si="351"/>
        <v>0</v>
      </c>
      <c r="AK267" s="41">
        <f t="shared" si="351"/>
        <v>0</v>
      </c>
      <c r="AL267" s="41">
        <f t="shared" si="351"/>
        <v>2940</v>
      </c>
      <c r="AM267" s="41">
        <f t="shared" si="351"/>
        <v>1848</v>
      </c>
      <c r="AN267" s="41">
        <f t="shared" si="351"/>
        <v>0</v>
      </c>
      <c r="AO267" s="41">
        <f t="shared" si="351"/>
        <v>1806</v>
      </c>
      <c r="AP267" s="40">
        <f t="shared" si="351"/>
        <v>0</v>
      </c>
      <c r="AQ267" s="41">
        <f t="shared" si="351"/>
        <v>6594</v>
      </c>
      <c r="AR267" s="262">
        <f t="shared" si="330"/>
        <v>0</v>
      </c>
      <c r="AS267" s="200"/>
      <c r="AT267" s="202">
        <f t="shared" si="331"/>
        <v>6594</v>
      </c>
      <c r="AU267" s="270">
        <f>AB267-AT267</f>
        <v>149244.30000000002</v>
      </c>
      <c r="AV267" s="214"/>
      <c r="AW267" s="110">
        <f>AT267+AU267</f>
        <v>155838.30000000002</v>
      </c>
      <c r="AX267" s="110">
        <f>AB267</f>
        <v>155838.30000000002</v>
      </c>
      <c r="AY267" s="23"/>
      <c r="AZ267" s="23"/>
      <c r="BA267" s="23"/>
      <c r="BB267" s="23"/>
    </row>
    <row r="268" spans="1:54" x14ac:dyDescent="0.25">
      <c r="A268" s="24"/>
      <c r="B268" s="52"/>
      <c r="C268" s="26"/>
      <c r="D268" s="27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70"/>
      <c r="Q268" s="70"/>
      <c r="R268" s="70"/>
      <c r="S268" s="242"/>
      <c r="T268" s="225"/>
      <c r="U268" s="85"/>
      <c r="V268" s="85"/>
      <c r="W268" s="242"/>
      <c r="X268" s="85"/>
      <c r="Y268" s="85"/>
      <c r="Z268" s="249"/>
      <c r="AA268" s="31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3"/>
      <c r="AN268" s="33"/>
      <c r="AO268" s="33"/>
      <c r="AP268" s="33"/>
      <c r="AQ268" s="32"/>
      <c r="AR268" s="262">
        <f t="shared" si="330"/>
        <v>0</v>
      </c>
      <c r="AS268" s="199"/>
      <c r="AT268" s="271"/>
      <c r="AU268" s="83"/>
      <c r="AV268" s="214"/>
      <c r="AW268" s="65"/>
      <c r="AX268" s="65"/>
      <c r="AY268" s="65"/>
      <c r="AZ268" s="65"/>
      <c r="BA268" s="65"/>
      <c r="BB268" s="65"/>
    </row>
    <row r="269" spans="1:54" x14ac:dyDescent="0.25">
      <c r="A269" s="11"/>
      <c r="B269" s="11" t="s">
        <v>678</v>
      </c>
      <c r="C269" s="74" t="s">
        <v>679</v>
      </c>
      <c r="D269" s="13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68"/>
      <c r="Q269" s="68"/>
      <c r="R269" s="68"/>
      <c r="S269" s="242"/>
      <c r="T269" s="221"/>
      <c r="U269" s="39"/>
      <c r="V269" s="39"/>
      <c r="W269" s="242"/>
      <c r="X269" s="39"/>
      <c r="Y269" s="39"/>
      <c r="Z269" s="250"/>
      <c r="AA269" s="39"/>
      <c r="AB269" s="50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0"/>
      <c r="AN269" s="40"/>
      <c r="AO269" s="40"/>
      <c r="AP269" s="40"/>
      <c r="AQ269" s="40"/>
      <c r="AR269" s="262">
        <f t="shared" si="330"/>
        <v>0</v>
      </c>
      <c r="AS269" s="202"/>
      <c r="AT269" s="202">
        <f t="shared" si="331"/>
        <v>0</v>
      </c>
      <c r="AU269" s="270"/>
      <c r="AV269" s="214"/>
      <c r="AW269" s="23"/>
      <c r="AX269" s="23"/>
      <c r="AY269" s="23"/>
      <c r="AZ269" s="23"/>
      <c r="BA269" s="23"/>
      <c r="BB269" s="23"/>
    </row>
    <row r="270" spans="1:54" x14ac:dyDescent="0.25">
      <c r="A270" s="24"/>
      <c r="B270" s="52" t="s">
        <v>680</v>
      </c>
      <c r="C270" s="26" t="s">
        <v>681</v>
      </c>
      <c r="D270" s="27" t="s">
        <v>58</v>
      </c>
      <c r="E270" s="28">
        <v>335.1</v>
      </c>
      <c r="F270" s="28">
        <v>315.25</v>
      </c>
      <c r="G270" s="28"/>
      <c r="H270" s="28"/>
      <c r="I270" s="28"/>
      <c r="J270" s="28"/>
      <c r="K270" s="28"/>
      <c r="L270" s="28"/>
      <c r="M270" s="28"/>
      <c r="N270" s="28"/>
      <c r="O270" s="28"/>
      <c r="P270" s="70"/>
      <c r="Q270" s="70"/>
      <c r="R270" s="70"/>
      <c r="S270" s="242"/>
      <c r="T270" s="225"/>
      <c r="U270" s="30">
        <f t="shared" ref="U270" si="352">F270+G270+H270+I270+J270+K270+L270+M270+N270+O270+P270+Q270+R270</f>
        <v>315.25</v>
      </c>
      <c r="V270" s="30">
        <f t="shared" ref="V270" si="353">U270+T270</f>
        <v>315.25</v>
      </c>
      <c r="W270" s="242"/>
      <c r="X270" s="30">
        <f t="shared" ref="X270" si="354">W270+U270</f>
        <v>315.25</v>
      </c>
      <c r="Y270" s="30">
        <f t="shared" ref="Y270" si="355">V270+W270</f>
        <v>315.25</v>
      </c>
      <c r="Z270" s="249">
        <f t="shared" ref="Z270" si="356">E270-V270</f>
        <v>19.850000000000023</v>
      </c>
      <c r="AA270" s="31">
        <v>11.19</v>
      </c>
      <c r="AB270" s="32">
        <f>TRUNC(ROUND(E270*AA270,2),2)</f>
        <v>3749.77</v>
      </c>
      <c r="AC270" s="32">
        <f>F270*AA270</f>
        <v>3527.6475</v>
      </c>
      <c r="AD270" s="32">
        <f>G270*AA270</f>
        <v>0</v>
      </c>
      <c r="AE270" s="32">
        <f>H270*AA270</f>
        <v>0</v>
      </c>
      <c r="AF270" s="32">
        <f>I270*AA270</f>
        <v>0</v>
      </c>
      <c r="AG270" s="32">
        <f>J270*AA270</f>
        <v>0</v>
      </c>
      <c r="AH270" s="32">
        <f>K270*AA270</f>
        <v>0</v>
      </c>
      <c r="AI270" s="32">
        <f>L270*AA270</f>
        <v>0</v>
      </c>
      <c r="AJ270" s="32">
        <f>M270*AA270</f>
        <v>0</v>
      </c>
      <c r="AK270" s="32">
        <f>N270*AA270</f>
        <v>0</v>
      </c>
      <c r="AL270" s="32">
        <f>O270*AA270</f>
        <v>0</v>
      </c>
      <c r="AM270" s="33">
        <f>TRUNC(ROUND(P270*AA270,2),2)</f>
        <v>0</v>
      </c>
      <c r="AN270" s="33">
        <f>Q270*AA270</f>
        <v>0</v>
      </c>
      <c r="AO270" s="33">
        <f>R270*AA270</f>
        <v>0</v>
      </c>
      <c r="AP270" s="33">
        <f>T270*AA270</f>
        <v>0</v>
      </c>
      <c r="AQ270" s="32">
        <f>U270*AA270</f>
        <v>3527.6475</v>
      </c>
      <c r="AR270" s="262">
        <f t="shared" si="330"/>
        <v>0</v>
      </c>
      <c r="AS270" s="199"/>
      <c r="AT270" s="271">
        <f t="shared" si="331"/>
        <v>3527.6475</v>
      </c>
      <c r="AU270" s="83">
        <f>AB270-AT270</f>
        <v>222.12249999999995</v>
      </c>
      <c r="AV270" s="214">
        <f>(V270*100)/E270</f>
        <v>94.076395105938516</v>
      </c>
      <c r="AW270" s="65"/>
      <c r="AX270" s="65"/>
      <c r="AY270" s="65"/>
      <c r="AZ270" s="65"/>
      <c r="BA270" s="65"/>
      <c r="BB270" s="65"/>
    </row>
    <row r="271" spans="1:54" x14ac:dyDescent="0.25">
      <c r="A271" s="11"/>
      <c r="B271" s="11"/>
      <c r="C271" s="13" t="s">
        <v>682</v>
      </c>
      <c r="D271" s="13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68"/>
      <c r="Q271" s="68"/>
      <c r="R271" s="68"/>
      <c r="S271" s="242"/>
      <c r="T271" s="221"/>
      <c r="U271" s="39"/>
      <c r="V271" s="39"/>
      <c r="W271" s="242"/>
      <c r="X271" s="39"/>
      <c r="Y271" s="39"/>
      <c r="Z271" s="250"/>
      <c r="AA271" s="39"/>
      <c r="AB271" s="41">
        <f>SUM(AB270)</f>
        <v>3749.77</v>
      </c>
      <c r="AC271" s="41">
        <f>SUM(AC270)</f>
        <v>3527.6475</v>
      </c>
      <c r="AD271" s="41">
        <f t="shared" ref="AD271:AP271" si="357">SUM(AD270)</f>
        <v>0</v>
      </c>
      <c r="AE271" s="41">
        <f t="shared" si="357"/>
        <v>0</v>
      </c>
      <c r="AF271" s="41">
        <f t="shared" si="357"/>
        <v>0</v>
      </c>
      <c r="AG271" s="41">
        <f t="shared" si="357"/>
        <v>0</v>
      </c>
      <c r="AH271" s="41">
        <f t="shared" si="357"/>
        <v>0</v>
      </c>
      <c r="AI271" s="41">
        <f t="shared" si="357"/>
        <v>0</v>
      </c>
      <c r="AJ271" s="41">
        <f t="shared" si="357"/>
        <v>0</v>
      </c>
      <c r="AK271" s="41">
        <f t="shared" si="357"/>
        <v>0</v>
      </c>
      <c r="AL271" s="41">
        <f t="shared" si="357"/>
        <v>0</v>
      </c>
      <c r="AM271" s="41">
        <f t="shared" si="357"/>
        <v>0</v>
      </c>
      <c r="AN271" s="41">
        <f t="shared" si="357"/>
        <v>0</v>
      </c>
      <c r="AO271" s="41">
        <f t="shared" si="357"/>
        <v>0</v>
      </c>
      <c r="AP271" s="40">
        <f t="shared" si="357"/>
        <v>0</v>
      </c>
      <c r="AQ271" s="41">
        <f>SUM(AQ270)</f>
        <v>3527.6475</v>
      </c>
      <c r="AR271" s="262">
        <f t="shared" si="330"/>
        <v>0</v>
      </c>
      <c r="AS271" s="200"/>
      <c r="AT271" s="202">
        <f>AQ271+AP271</f>
        <v>3527.6475</v>
      </c>
      <c r="AU271" s="270">
        <f>AB271-AT271</f>
        <v>222.12249999999995</v>
      </c>
      <c r="AV271" s="214"/>
      <c r="AW271" s="110">
        <f>AT271+AU271</f>
        <v>3749.77</v>
      </c>
      <c r="AX271" s="110">
        <f>AB271</f>
        <v>3749.77</v>
      </c>
      <c r="AY271" s="23"/>
      <c r="AZ271" s="23"/>
      <c r="BA271" s="23"/>
      <c r="BB271" s="23"/>
    </row>
    <row r="272" spans="1:54" ht="15.75" thickBot="1" x14ac:dyDescent="0.3">
      <c r="A272" s="166"/>
      <c r="B272" s="167"/>
      <c r="C272" s="168"/>
      <c r="D272" s="169"/>
      <c r="E272" s="170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71"/>
      <c r="Q272" s="171"/>
      <c r="R272" s="171"/>
      <c r="S272" s="243"/>
      <c r="T272" s="227"/>
      <c r="U272" s="173"/>
      <c r="V272" s="174"/>
      <c r="W272" s="174"/>
      <c r="X272" s="174"/>
      <c r="Y272" s="174"/>
      <c r="Z272" s="255"/>
      <c r="AA272" s="174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6"/>
      <c r="AN272" s="156"/>
      <c r="AO272" s="156"/>
      <c r="AQ272" s="155"/>
      <c r="AR272" s="262"/>
      <c r="AS272" s="204"/>
      <c r="AT272" s="150"/>
      <c r="AU272" s="157"/>
      <c r="AV272" s="214"/>
      <c r="AW272" s="65"/>
      <c r="AX272" s="108"/>
      <c r="AY272" s="65"/>
      <c r="AZ272" s="65"/>
      <c r="BA272" s="65"/>
      <c r="BB272" s="65"/>
    </row>
    <row r="273" spans="1:54" ht="15" customHeight="1" thickBot="1" x14ac:dyDescent="0.3">
      <c r="A273" s="347" t="s">
        <v>683</v>
      </c>
      <c r="B273" s="348"/>
      <c r="C273" s="348"/>
      <c r="D273" s="348"/>
      <c r="E273" s="348"/>
      <c r="F273" s="348"/>
      <c r="G273" s="348"/>
      <c r="H273" s="348"/>
      <c r="I273" s="348"/>
      <c r="J273" s="348"/>
      <c r="K273" s="348"/>
      <c r="L273" s="348"/>
      <c r="M273" s="348"/>
      <c r="N273" s="348"/>
      <c r="O273" s="348"/>
      <c r="P273" s="348"/>
      <c r="Q273" s="348"/>
      <c r="R273" s="348"/>
      <c r="S273" s="348"/>
      <c r="T273" s="348"/>
      <c r="U273" s="348"/>
      <c r="V273" s="348"/>
      <c r="W273" s="348"/>
      <c r="X273" s="348"/>
      <c r="Y273" s="348"/>
      <c r="Z273" s="348"/>
      <c r="AA273" s="349"/>
      <c r="AB273" s="159">
        <f>AT282</f>
        <v>1519537.61</v>
      </c>
      <c r="AC273" s="160">
        <f t="shared" ref="AC273:AO273" si="358">AC18+AC30+AC37+AC48+AC58+AC66+AC81+AC94+AC98+AC105+AC115+AC139+AC187+AC199+AC213+AC232+AC254+AC88+AC260+AC267+AC271</f>
        <v>45252.239600000001</v>
      </c>
      <c r="AD273" s="160">
        <f t="shared" si="358"/>
        <v>105258.5814</v>
      </c>
      <c r="AE273" s="160">
        <f t="shared" si="358"/>
        <v>74488.214520000009</v>
      </c>
      <c r="AF273" s="160">
        <f t="shared" si="358"/>
        <v>87913.249400000001</v>
      </c>
      <c r="AG273" s="160">
        <f t="shared" si="358"/>
        <v>25370.267299999996</v>
      </c>
      <c r="AH273" s="160">
        <f t="shared" si="358"/>
        <v>12408.5177</v>
      </c>
      <c r="AI273" s="160">
        <f t="shared" si="358"/>
        <v>73955.162100000001</v>
      </c>
      <c r="AJ273" s="160">
        <f t="shared" si="358"/>
        <v>41455.799736377805</v>
      </c>
      <c r="AK273" s="160">
        <f t="shared" si="358"/>
        <v>29944.0272</v>
      </c>
      <c r="AL273" s="160">
        <f t="shared" si="358"/>
        <v>19762.760999999999</v>
      </c>
      <c r="AM273" s="160">
        <f t="shared" si="358"/>
        <v>79271.27</v>
      </c>
      <c r="AN273" s="160">
        <f t="shared" si="358"/>
        <v>5197.1336000000001</v>
      </c>
      <c r="AO273" s="160">
        <f t="shared" si="358"/>
        <v>53341.161999999997</v>
      </c>
      <c r="AP273" s="237">
        <f>SUM(AP271,AP267,AP260,AP254,AP232,AP213,AP199,AP187,AP139,AP115,AP105,AP98,AP94,AP88,AP81,AP66,AP58,AP48,AP37,AP30,AP18)</f>
        <v>108334.87065</v>
      </c>
      <c r="AQ273" s="161">
        <f>SUM(AQ271,AQ267,AQ260,AQ254,AQ232,AQ213,AQ199,AQ187,AQ139,AQ115,AQ105,AQ98,AQ94,AQ88,AQ81,AQ66,AQ58,AQ48,AQ37,AQ30,AQ18)</f>
        <v>657141.10649637773</v>
      </c>
      <c r="AR273" s="262">
        <f>SUM(AR12:AR272)</f>
        <v>269814.55079999997</v>
      </c>
      <c r="AS273" s="161"/>
      <c r="AT273" s="161">
        <f>SUM(AT271,AT267,AT260,AT254,AT232,AT213,AT199,AT187,AT139,AT115,AT105,AT98,AT94,AT88,AT81,AT66,AT58,AT48,AT37,AT30,AT18)</f>
        <v>833416.88194637781</v>
      </c>
      <c r="AU273" s="162">
        <f>AU18+AU30+AU37+AU48+AU58+AU66+AU81+AU88+AU94+AU98+AU105+AU115+AU139+AU187+AU199+AU213+AU232+AU254+AU260+AU267+AU271</f>
        <v>605651.60112362227</v>
      </c>
      <c r="AV273" s="214"/>
      <c r="AW273" s="109"/>
      <c r="AX273" s="109"/>
      <c r="AY273" s="111"/>
      <c r="AZ273" s="3"/>
      <c r="BA273" s="3"/>
      <c r="BB273" s="3"/>
    </row>
    <row r="274" spans="1:54" ht="18.75" x14ac:dyDescent="0.25">
      <c r="A274" s="176"/>
      <c r="B274" s="177"/>
      <c r="C274" s="178"/>
      <c r="D274" s="177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80"/>
      <c r="Q274" s="180"/>
      <c r="R274" s="180"/>
      <c r="S274" s="232"/>
      <c r="T274" s="228"/>
      <c r="U274" s="181"/>
      <c r="V274" s="181"/>
      <c r="W274" s="181"/>
      <c r="X274" s="181"/>
      <c r="Y274" s="181"/>
      <c r="Z274" s="182"/>
      <c r="AA274" s="183"/>
      <c r="AB274" s="350" t="s">
        <v>690</v>
      </c>
      <c r="AC274" s="351"/>
      <c r="AD274" s="351"/>
      <c r="AE274" s="351"/>
      <c r="AF274" s="351"/>
      <c r="AG274" s="351"/>
      <c r="AH274" s="351"/>
      <c r="AI274" s="351"/>
      <c r="AJ274" s="351"/>
      <c r="AK274" s="351"/>
      <c r="AL274" s="351"/>
      <c r="AM274" s="351"/>
      <c r="AN274" s="351"/>
      <c r="AO274" s="351"/>
      <c r="AP274" s="351"/>
      <c r="AQ274" s="351"/>
      <c r="AR274" s="264"/>
      <c r="AS274" s="205"/>
      <c r="AT274" s="158">
        <f>(AP273-D288)</f>
        <v>91113.610650000002</v>
      </c>
      <c r="AU274" s="175"/>
      <c r="AV274" s="214"/>
      <c r="AW274" s="109"/>
      <c r="AX274" s="3"/>
      <c r="AY274" s="3"/>
      <c r="AZ274" s="3"/>
      <c r="BA274" s="3"/>
      <c r="BB274" s="3"/>
    </row>
    <row r="275" spans="1:54" ht="18.75" x14ac:dyDescent="0.25">
      <c r="A275" s="184"/>
      <c r="B275" s="113"/>
      <c r="C275" s="76"/>
      <c r="D275" s="113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8"/>
      <c r="Q275" s="78"/>
      <c r="R275" s="78"/>
      <c r="S275" s="233"/>
      <c r="T275" s="229"/>
      <c r="U275" s="79"/>
      <c r="V275" s="79"/>
      <c r="W275" s="79"/>
      <c r="X275" s="79"/>
      <c r="Y275" s="79"/>
      <c r="Z275" s="80"/>
      <c r="AA275" s="185"/>
      <c r="AB275" s="352" t="s">
        <v>689</v>
      </c>
      <c r="AC275" s="353"/>
      <c r="AD275" s="353"/>
      <c r="AE275" s="353"/>
      <c r="AF275" s="353"/>
      <c r="AG275" s="353"/>
      <c r="AH275" s="353"/>
      <c r="AI275" s="353"/>
      <c r="AJ275" s="353"/>
      <c r="AK275" s="353"/>
      <c r="AL275" s="353"/>
      <c r="AM275" s="353"/>
      <c r="AN275" s="353"/>
      <c r="AO275" s="353"/>
      <c r="AP275" s="353"/>
      <c r="AQ275" s="353"/>
      <c r="AR275" s="265"/>
      <c r="AS275" s="206"/>
      <c r="AT275" s="153">
        <f>ROUND(AT274*AW280,2)</f>
        <v>38206.67</v>
      </c>
      <c r="AU275" s="163"/>
      <c r="AV275" s="214"/>
      <c r="AW275" s="3"/>
      <c r="AX275" s="3"/>
      <c r="AY275" s="3"/>
      <c r="AZ275" s="3"/>
      <c r="BA275" s="3"/>
      <c r="BB275" s="3"/>
    </row>
    <row r="276" spans="1:54" ht="18.75" x14ac:dyDescent="0.25">
      <c r="A276" s="184"/>
      <c r="B276" s="113"/>
      <c r="C276" s="76"/>
      <c r="D276" s="113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8"/>
      <c r="Q276" s="78"/>
      <c r="R276" s="78"/>
      <c r="S276" s="233"/>
      <c r="T276" s="229"/>
      <c r="U276" s="79"/>
      <c r="V276" s="79"/>
      <c r="W276" s="79"/>
      <c r="X276" s="79"/>
      <c r="Y276" s="79"/>
      <c r="Z276" s="80"/>
      <c r="AA276" s="185"/>
      <c r="AB276" s="352" t="s">
        <v>696</v>
      </c>
      <c r="AC276" s="353"/>
      <c r="AD276" s="353"/>
      <c r="AE276" s="353"/>
      <c r="AF276" s="353"/>
      <c r="AG276" s="353"/>
      <c r="AH276" s="353"/>
      <c r="AI276" s="353"/>
      <c r="AJ276" s="353"/>
      <c r="AK276" s="353"/>
      <c r="AL276" s="353"/>
      <c r="AM276" s="353"/>
      <c r="AN276" s="353"/>
      <c r="AO276" s="353"/>
      <c r="AP276" s="353"/>
      <c r="AQ276" s="353"/>
      <c r="AR276" s="265"/>
      <c r="AS276" s="206"/>
      <c r="AT276" s="153">
        <f>AT274+AT275</f>
        <v>129320.28065</v>
      </c>
      <c r="AU276" s="163"/>
      <c r="AV276" s="214"/>
      <c r="AW276" s="104">
        <v>555056.57999999996</v>
      </c>
      <c r="AX276" s="3"/>
      <c r="AY276" s="3"/>
      <c r="AZ276" s="3"/>
      <c r="BA276" s="3"/>
      <c r="BB276" s="3"/>
    </row>
    <row r="277" spans="1:54" ht="19.5" thickBot="1" x14ac:dyDescent="0.3">
      <c r="A277" s="186"/>
      <c r="B277" s="187"/>
      <c r="C277" s="188"/>
      <c r="D277" s="187"/>
      <c r="E277" s="189"/>
      <c r="F277" s="189"/>
      <c r="G277" s="189"/>
      <c r="H277" s="189"/>
      <c r="I277" s="189"/>
      <c r="J277" s="189"/>
      <c r="K277" s="189"/>
      <c r="L277" s="189"/>
      <c r="M277" s="189"/>
      <c r="N277" s="189"/>
      <c r="O277" s="189"/>
      <c r="P277" s="190"/>
      <c r="Q277" s="190"/>
      <c r="R277" s="190"/>
      <c r="S277" s="234"/>
      <c r="T277" s="230"/>
      <c r="U277" s="191"/>
      <c r="V277" s="191"/>
      <c r="W277" s="191"/>
      <c r="X277" s="191"/>
      <c r="Y277" s="191"/>
      <c r="Z277" s="192"/>
      <c r="AA277" s="193"/>
      <c r="AB277" s="352" t="s">
        <v>691</v>
      </c>
      <c r="AC277" s="353"/>
      <c r="AD277" s="353"/>
      <c r="AE277" s="353"/>
      <c r="AF277" s="353"/>
      <c r="AG277" s="353"/>
      <c r="AH277" s="353"/>
      <c r="AI277" s="353"/>
      <c r="AJ277" s="353"/>
      <c r="AK277" s="353"/>
      <c r="AL277" s="353"/>
      <c r="AM277" s="353"/>
      <c r="AN277" s="353"/>
      <c r="AO277" s="353"/>
      <c r="AP277" s="353"/>
      <c r="AQ277" s="353"/>
      <c r="AR277" s="265"/>
      <c r="AS277" s="206"/>
      <c r="AT277" s="153">
        <f>ROUND(AT276-D288,2)</f>
        <v>112099.02</v>
      </c>
      <c r="AU277" s="163"/>
      <c r="AV277" s="214"/>
      <c r="AW277" s="3"/>
      <c r="AX277" s="3"/>
      <c r="AY277" s="3"/>
      <c r="AZ277" s="3"/>
      <c r="BA277" s="3"/>
      <c r="BB277" s="3"/>
    </row>
    <row r="278" spans="1:54" ht="33" customHeight="1" x14ac:dyDescent="0.25">
      <c r="A278" s="303" t="s">
        <v>699</v>
      </c>
      <c r="B278" s="304"/>
      <c r="C278" s="304"/>
      <c r="D278" s="304"/>
      <c r="E278" s="304"/>
      <c r="F278" s="304"/>
      <c r="G278" s="304"/>
      <c r="H278" s="304"/>
      <c r="I278" s="304"/>
      <c r="J278" s="304"/>
      <c r="K278" s="304"/>
      <c r="L278" s="304"/>
      <c r="M278" s="304"/>
      <c r="N278" s="304"/>
      <c r="O278" s="304"/>
      <c r="P278" s="304"/>
      <c r="Q278" s="304"/>
      <c r="R278" s="304"/>
      <c r="S278" s="304"/>
      <c r="T278" s="304"/>
      <c r="U278" s="304"/>
      <c r="V278" s="304"/>
      <c r="W278" s="304"/>
      <c r="X278" s="304"/>
      <c r="Y278" s="304"/>
      <c r="Z278" s="304"/>
      <c r="AA278" s="305"/>
      <c r="AB278" s="318" t="s">
        <v>686</v>
      </c>
      <c r="AC278" s="319"/>
      <c r="AD278" s="319"/>
      <c r="AE278" s="319"/>
      <c r="AF278" s="319"/>
      <c r="AG278" s="319"/>
      <c r="AH278" s="319"/>
      <c r="AI278" s="319"/>
      <c r="AJ278" s="319"/>
      <c r="AK278" s="319"/>
      <c r="AL278" s="319"/>
      <c r="AM278" s="319"/>
      <c r="AN278" s="319"/>
      <c r="AO278" s="319"/>
      <c r="AP278" s="319"/>
      <c r="AQ278" s="319"/>
      <c r="AR278" s="266"/>
      <c r="AS278" s="207"/>
      <c r="AT278" s="153">
        <f>AW276</f>
        <v>555056.57999999996</v>
      </c>
      <c r="AU278" s="164"/>
      <c r="AV278" s="214"/>
      <c r="AW278" s="3" t="s">
        <v>687</v>
      </c>
      <c r="AX278" s="3"/>
      <c r="AY278" s="3"/>
      <c r="AZ278" s="3"/>
      <c r="BA278" s="3"/>
      <c r="BB278" s="3"/>
    </row>
    <row r="279" spans="1:54" ht="15.75" thickBot="1" x14ac:dyDescent="0.3">
      <c r="A279" s="306"/>
      <c r="B279" s="307"/>
      <c r="C279" s="307"/>
      <c r="D279" s="307"/>
      <c r="E279" s="307"/>
      <c r="F279" s="307"/>
      <c r="G279" s="307"/>
      <c r="H279" s="307"/>
      <c r="I279" s="307"/>
      <c r="J279" s="307"/>
      <c r="K279" s="307"/>
      <c r="L279" s="307"/>
      <c r="M279" s="307"/>
      <c r="N279" s="307"/>
      <c r="O279" s="307"/>
      <c r="P279" s="307"/>
      <c r="Q279" s="307"/>
      <c r="R279" s="307"/>
      <c r="S279" s="307"/>
      <c r="T279" s="307"/>
      <c r="U279" s="307"/>
      <c r="V279" s="307"/>
      <c r="W279" s="307"/>
      <c r="X279" s="307"/>
      <c r="Y279" s="307"/>
      <c r="Z279" s="307"/>
      <c r="AA279" s="308"/>
      <c r="AB279" s="318" t="s">
        <v>688</v>
      </c>
      <c r="AC279" s="319"/>
      <c r="AD279" s="319"/>
      <c r="AE279" s="319"/>
      <c r="AF279" s="319"/>
      <c r="AG279" s="319"/>
      <c r="AH279" s="319"/>
      <c r="AI279" s="319"/>
      <c r="AJ279" s="319"/>
      <c r="AK279" s="319"/>
      <c r="AL279" s="319"/>
      <c r="AM279" s="319"/>
      <c r="AN279" s="319"/>
      <c r="AO279" s="319"/>
      <c r="AP279" s="319"/>
      <c r="AQ279" s="319"/>
      <c r="AR279" s="266"/>
      <c r="AS279" s="207"/>
      <c r="AT279" s="153">
        <f>AT278+AT274</f>
        <v>646170.19065</v>
      </c>
      <c r="AU279" s="164"/>
      <c r="AV279" s="214"/>
      <c r="AW279" s="3"/>
      <c r="AX279" s="3"/>
      <c r="AY279" s="3"/>
      <c r="AZ279" s="3"/>
      <c r="BA279" s="3"/>
      <c r="BB279" s="3"/>
    </row>
    <row r="280" spans="1:54" x14ac:dyDescent="0.25">
      <c r="A280" s="316"/>
      <c r="B280" s="317"/>
      <c r="C280" s="317"/>
      <c r="D280" s="317"/>
      <c r="E280" s="317"/>
      <c r="F280" s="317"/>
      <c r="G280" s="317"/>
      <c r="H280" s="317"/>
      <c r="I280" s="317"/>
      <c r="J280" s="317"/>
      <c r="K280" s="317"/>
      <c r="L280" s="317"/>
      <c r="M280" s="317"/>
      <c r="N280" s="317"/>
      <c r="O280" s="317"/>
      <c r="P280" s="317"/>
      <c r="Q280" s="317"/>
      <c r="R280" s="317"/>
      <c r="S280" s="317"/>
      <c r="T280" s="317"/>
      <c r="U280" s="317"/>
      <c r="V280" s="317"/>
      <c r="W280" s="317"/>
      <c r="X280" s="317"/>
      <c r="Y280" s="317"/>
      <c r="Z280" s="317"/>
      <c r="AA280" s="317"/>
      <c r="AB280" s="320"/>
      <c r="AC280" s="321"/>
      <c r="AD280" s="321"/>
      <c r="AE280" s="321"/>
      <c r="AF280" s="321"/>
      <c r="AG280" s="321"/>
      <c r="AH280" s="321"/>
      <c r="AI280" s="321"/>
      <c r="AJ280" s="321"/>
      <c r="AK280" s="321"/>
      <c r="AL280" s="321"/>
      <c r="AM280" s="321"/>
      <c r="AN280" s="321"/>
      <c r="AO280" s="321"/>
      <c r="AP280" s="321"/>
      <c r="AQ280" s="321"/>
      <c r="AR280" s="208"/>
      <c r="AS280" s="208"/>
      <c r="AT280" s="153"/>
      <c r="AU280" s="164"/>
      <c r="AV280" s="214"/>
      <c r="AW280" s="103">
        <v>0.41932999999999998</v>
      </c>
      <c r="AX280" s="3"/>
      <c r="AY280" s="3"/>
      <c r="AZ280" s="3"/>
      <c r="BA280" s="3"/>
      <c r="BB280" s="3"/>
    </row>
    <row r="281" spans="1:54" x14ac:dyDescent="0.25">
      <c r="A281" s="293"/>
      <c r="B281" s="294"/>
      <c r="C281" s="294"/>
      <c r="D281" s="294"/>
      <c r="E281" s="294"/>
      <c r="F281" s="294"/>
      <c r="G281" s="294"/>
      <c r="H281" s="294"/>
      <c r="I281" s="294"/>
      <c r="J281" s="294"/>
      <c r="K281" s="294"/>
      <c r="L281" s="294"/>
      <c r="M281" s="294"/>
      <c r="N281" s="294"/>
      <c r="O281" s="294"/>
      <c r="P281" s="294"/>
      <c r="Q281" s="294"/>
      <c r="R281" s="294"/>
      <c r="S281" s="294"/>
      <c r="T281" s="294"/>
      <c r="U281" s="294"/>
      <c r="V281" s="294"/>
      <c r="W281" s="294"/>
      <c r="X281" s="294"/>
      <c r="Y281" s="294"/>
      <c r="Z281" s="294"/>
      <c r="AA281" s="294"/>
      <c r="AB281" s="320" t="s">
        <v>684</v>
      </c>
      <c r="AC281" s="321"/>
      <c r="AD281" s="321"/>
      <c r="AE281" s="321"/>
      <c r="AF281" s="321"/>
      <c r="AG281" s="321"/>
      <c r="AH281" s="321"/>
      <c r="AI281" s="321"/>
      <c r="AJ281" s="321"/>
      <c r="AK281" s="321"/>
      <c r="AL281" s="321"/>
      <c r="AM281" s="321"/>
      <c r="AN281" s="321"/>
      <c r="AO281" s="321"/>
      <c r="AP281" s="321"/>
      <c r="AQ281" s="321"/>
      <c r="AR281" s="208"/>
      <c r="AS281" s="208"/>
      <c r="AT281" s="153"/>
      <c r="AU281" s="164"/>
      <c r="AV281" s="214"/>
      <c r="AW281" s="3"/>
      <c r="AX281" s="3"/>
      <c r="AY281" s="3"/>
      <c r="AZ281" s="3"/>
      <c r="BA281" s="3"/>
      <c r="BB281" s="3"/>
    </row>
    <row r="282" spans="1:54" x14ac:dyDescent="0.25">
      <c r="A282" s="293"/>
      <c r="B282" s="294"/>
      <c r="C282" s="294"/>
      <c r="D282" s="294"/>
      <c r="E282" s="294"/>
      <c r="F282" s="294"/>
      <c r="G282" s="294"/>
      <c r="H282" s="294"/>
      <c r="I282" s="294"/>
      <c r="J282" s="294"/>
      <c r="K282" s="294"/>
      <c r="L282" s="294"/>
      <c r="M282" s="294"/>
      <c r="N282" s="294"/>
      <c r="O282" s="294"/>
      <c r="P282" s="294"/>
      <c r="Q282" s="294"/>
      <c r="R282" s="294"/>
      <c r="S282" s="294"/>
      <c r="T282" s="294"/>
      <c r="U282" s="294"/>
      <c r="V282" s="294"/>
      <c r="W282" s="294"/>
      <c r="X282" s="294"/>
      <c r="Y282" s="294"/>
      <c r="Z282" s="294"/>
      <c r="AA282" s="294"/>
      <c r="AB282" s="314" t="s">
        <v>694</v>
      </c>
      <c r="AC282" s="315"/>
      <c r="AD282" s="315"/>
      <c r="AE282" s="315"/>
      <c r="AF282" s="315"/>
      <c r="AG282" s="315"/>
      <c r="AH282" s="315"/>
      <c r="AI282" s="315"/>
      <c r="AJ282" s="315"/>
      <c r="AK282" s="315"/>
      <c r="AL282" s="315"/>
      <c r="AM282" s="315"/>
      <c r="AN282" s="315"/>
      <c r="AO282" s="315"/>
      <c r="AP282" s="315"/>
      <c r="AQ282" s="315"/>
      <c r="AR282" s="267"/>
      <c r="AS282" s="209"/>
      <c r="AT282" s="153">
        <f>AM5+AM7</f>
        <v>1519537.61</v>
      </c>
      <c r="AU282" s="164"/>
      <c r="AV282" s="214"/>
      <c r="AW282" s="3"/>
      <c r="AX282" s="3"/>
      <c r="AY282" s="3"/>
      <c r="AZ282" s="3"/>
      <c r="BA282" s="3"/>
      <c r="BB282" s="3"/>
    </row>
    <row r="283" spans="1:54" x14ac:dyDescent="0.25">
      <c r="A283" s="293"/>
      <c r="B283" s="294"/>
      <c r="C283" s="294"/>
      <c r="D283" s="294"/>
      <c r="E283" s="294"/>
      <c r="F283" s="294"/>
      <c r="G283" s="294"/>
      <c r="H283" s="294"/>
      <c r="I283" s="294"/>
      <c r="J283" s="294"/>
      <c r="K283" s="294"/>
      <c r="L283" s="294"/>
      <c r="M283" s="294"/>
      <c r="N283" s="294"/>
      <c r="O283" s="294"/>
      <c r="P283" s="294"/>
      <c r="Q283" s="294"/>
      <c r="R283" s="294"/>
      <c r="S283" s="294"/>
      <c r="T283" s="294"/>
      <c r="U283" s="294"/>
      <c r="V283" s="294"/>
      <c r="W283" s="294"/>
      <c r="X283" s="294"/>
      <c r="Y283" s="294"/>
      <c r="Z283" s="294"/>
      <c r="AA283" s="294"/>
      <c r="AB283" s="151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267"/>
      <c r="AS283" s="209"/>
      <c r="AT283" s="153"/>
      <c r="AU283" s="164"/>
      <c r="AV283" s="214"/>
      <c r="AW283" s="3"/>
      <c r="AX283" s="3"/>
      <c r="AY283" s="3"/>
      <c r="AZ283" s="3"/>
      <c r="BA283" s="3"/>
      <c r="BB283" s="3"/>
    </row>
    <row r="284" spans="1:54" x14ac:dyDescent="0.25">
      <c r="A284" s="293"/>
      <c r="B284" s="294"/>
      <c r="C284" s="294"/>
      <c r="D284" s="294"/>
      <c r="E284" s="294"/>
      <c r="F284" s="294"/>
      <c r="G284" s="294"/>
      <c r="H284" s="294"/>
      <c r="I284" s="294"/>
      <c r="J284" s="294"/>
      <c r="K284" s="294"/>
      <c r="L284" s="294"/>
      <c r="M284" s="294"/>
      <c r="N284" s="294"/>
      <c r="O284" s="294"/>
      <c r="P284" s="294"/>
      <c r="Q284" s="294"/>
      <c r="R284" s="294"/>
      <c r="S284" s="294"/>
      <c r="T284" s="294"/>
      <c r="U284" s="294"/>
      <c r="V284" s="294"/>
      <c r="W284" s="294"/>
      <c r="X284" s="294"/>
      <c r="Y284" s="294"/>
      <c r="Z284" s="294"/>
      <c r="AA284" s="294"/>
      <c r="AB284" s="314" t="s">
        <v>685</v>
      </c>
      <c r="AC284" s="315"/>
      <c r="AD284" s="315"/>
      <c r="AE284" s="315"/>
      <c r="AF284" s="315"/>
      <c r="AG284" s="315"/>
      <c r="AH284" s="315"/>
      <c r="AI284" s="315"/>
      <c r="AJ284" s="315"/>
      <c r="AK284" s="315"/>
      <c r="AL284" s="315"/>
      <c r="AM284" s="315"/>
      <c r="AN284" s="315"/>
      <c r="AO284" s="315"/>
      <c r="AP284" s="315"/>
      <c r="AQ284" s="315"/>
      <c r="AR284" s="267"/>
      <c r="AS284" s="209"/>
      <c r="AT284" s="153">
        <f>AU273</f>
        <v>605651.60112362227</v>
      </c>
      <c r="AU284" s="164"/>
      <c r="AV284" s="214"/>
      <c r="AW284" s="3"/>
      <c r="AX284" s="3"/>
      <c r="AY284" s="3"/>
      <c r="AZ284" s="3"/>
      <c r="BA284" s="3"/>
      <c r="BB284" s="3"/>
    </row>
    <row r="285" spans="1:54" x14ac:dyDescent="0.25">
      <c r="A285" s="293"/>
      <c r="B285" s="294"/>
      <c r="C285" s="294"/>
      <c r="D285" s="294"/>
      <c r="E285" s="294"/>
      <c r="F285" s="294"/>
      <c r="G285" s="294"/>
      <c r="H285" s="294"/>
      <c r="I285" s="294"/>
      <c r="J285" s="294"/>
      <c r="K285" s="294"/>
      <c r="L285" s="294"/>
      <c r="M285" s="294"/>
      <c r="N285" s="294"/>
      <c r="O285" s="294"/>
      <c r="P285" s="294"/>
      <c r="Q285" s="294"/>
      <c r="R285" s="294"/>
      <c r="S285" s="294"/>
      <c r="T285" s="294"/>
      <c r="U285" s="294"/>
      <c r="V285" s="294"/>
      <c r="W285" s="294"/>
      <c r="X285" s="294"/>
      <c r="Y285" s="294"/>
      <c r="Z285" s="294"/>
      <c r="AA285" s="294"/>
      <c r="AB285" s="314" t="s">
        <v>692</v>
      </c>
      <c r="AC285" s="315"/>
      <c r="AD285" s="315"/>
      <c r="AE285" s="315"/>
      <c r="AF285" s="315"/>
      <c r="AG285" s="315"/>
      <c r="AH285" s="315"/>
      <c r="AI285" s="315"/>
      <c r="AJ285" s="315"/>
      <c r="AK285" s="315"/>
      <c r="AL285" s="315"/>
      <c r="AM285" s="315"/>
      <c r="AN285" s="315"/>
      <c r="AO285" s="315"/>
      <c r="AP285" s="315"/>
      <c r="AQ285" s="315"/>
      <c r="AR285" s="267"/>
      <c r="AS285" s="209"/>
      <c r="AT285" s="153">
        <f>2270777.78</f>
        <v>2270777.7799999998</v>
      </c>
      <c r="AU285" s="164"/>
    </row>
    <row r="286" spans="1:54" ht="26.45" customHeight="1" thickBot="1" x14ac:dyDescent="0.3">
      <c r="A286" s="293"/>
      <c r="B286" s="294"/>
      <c r="C286" s="294"/>
      <c r="D286" s="294"/>
      <c r="E286" s="294"/>
      <c r="F286" s="294"/>
      <c r="G286" s="294"/>
      <c r="H286" s="294"/>
      <c r="I286" s="294"/>
      <c r="J286" s="294"/>
      <c r="K286" s="294"/>
      <c r="L286" s="294"/>
      <c r="M286" s="294"/>
      <c r="N286" s="294"/>
      <c r="O286" s="294"/>
      <c r="P286" s="294"/>
      <c r="Q286" s="294"/>
      <c r="R286" s="294"/>
      <c r="S286" s="294"/>
      <c r="T286" s="294"/>
      <c r="U286" s="294"/>
      <c r="V286" s="294"/>
      <c r="W286" s="294"/>
      <c r="X286" s="294"/>
      <c r="Y286" s="294"/>
      <c r="Z286" s="294"/>
      <c r="AA286" s="294"/>
      <c r="AB286" s="309" t="s">
        <v>685</v>
      </c>
      <c r="AC286" s="310"/>
      <c r="AD286" s="310"/>
      <c r="AE286" s="310"/>
      <c r="AF286" s="310"/>
      <c r="AG286" s="310"/>
      <c r="AH286" s="310"/>
      <c r="AI286" s="310"/>
      <c r="AJ286" s="310"/>
      <c r="AK286" s="310"/>
      <c r="AL286" s="310"/>
      <c r="AM286" s="310"/>
      <c r="AN286" s="310"/>
      <c r="AO286" s="310"/>
      <c r="AP286" s="310"/>
      <c r="AQ286" s="310"/>
      <c r="AR286" s="268"/>
      <c r="AS286" s="210"/>
      <c r="AT286" s="154">
        <f t="shared" ref="AT286" si="359">AU275</f>
        <v>0</v>
      </c>
      <c r="AU286" s="165"/>
    </row>
    <row r="287" spans="1:54" ht="26.45" customHeight="1" x14ac:dyDescent="0.25">
      <c r="A287" s="311" t="s">
        <v>695</v>
      </c>
      <c r="B287" s="312"/>
      <c r="C287" s="312"/>
      <c r="D287" s="312"/>
      <c r="E287" s="312"/>
      <c r="F287" s="312"/>
      <c r="G287" s="312"/>
      <c r="H287" s="312"/>
      <c r="I287" s="312"/>
      <c r="J287" s="312"/>
      <c r="K287" s="312"/>
      <c r="L287" s="312"/>
      <c r="M287" s="312"/>
      <c r="N287" s="312"/>
      <c r="O287" s="312"/>
      <c r="P287" s="312"/>
      <c r="Q287" s="312"/>
      <c r="R287" s="312"/>
      <c r="S287" s="312"/>
      <c r="T287" s="312"/>
      <c r="U287" s="312"/>
      <c r="V287" s="312"/>
      <c r="W287" s="312"/>
      <c r="X287" s="312"/>
      <c r="Y287" s="312"/>
      <c r="Z287" s="312"/>
      <c r="AA287" s="313"/>
      <c r="AB287" s="293"/>
      <c r="AC287" s="294"/>
      <c r="AD287" s="294"/>
      <c r="AE287" s="294"/>
      <c r="AF287" s="294"/>
      <c r="AG287" s="294"/>
      <c r="AH287" s="294"/>
      <c r="AI287" s="294"/>
      <c r="AJ287" s="294"/>
      <c r="AK287" s="294"/>
      <c r="AL287" s="294"/>
      <c r="AM287" s="294"/>
      <c r="AN287" s="294"/>
      <c r="AO287" s="294"/>
      <c r="AP287" s="294"/>
      <c r="AQ287" s="294"/>
      <c r="AR287" s="294"/>
      <c r="AS287" s="294"/>
      <c r="AT287" s="294"/>
      <c r="AU287" s="295"/>
    </row>
    <row r="288" spans="1:54" ht="23.45" customHeight="1" thickBot="1" x14ac:dyDescent="0.3">
      <c r="A288" s="301" t="s">
        <v>697</v>
      </c>
      <c r="B288" s="302"/>
      <c r="C288" s="302"/>
      <c r="D288" s="299">
        <v>17221.259999999998</v>
      </c>
      <c r="E288" s="299"/>
      <c r="F288" s="299"/>
      <c r="G288" s="299"/>
      <c r="H288" s="299"/>
      <c r="I288" s="299"/>
      <c r="J288" s="299"/>
      <c r="K288" s="299"/>
      <c r="L288" s="299"/>
      <c r="M288" s="299"/>
      <c r="N288" s="299"/>
      <c r="O288" s="299"/>
      <c r="P288" s="299"/>
      <c r="Q288" s="299"/>
      <c r="R288" s="299"/>
      <c r="S288" s="299"/>
      <c r="T288" s="299"/>
      <c r="U288" s="299"/>
      <c r="V288" s="299"/>
      <c r="W288" s="299"/>
      <c r="X288" s="299"/>
      <c r="Y288" s="299"/>
      <c r="Z288" s="299"/>
      <c r="AA288" s="300"/>
      <c r="AB288" s="296"/>
      <c r="AC288" s="297"/>
      <c r="AD288" s="297"/>
      <c r="AE288" s="297"/>
      <c r="AF288" s="297"/>
      <c r="AG288" s="297"/>
      <c r="AH288" s="297"/>
      <c r="AI288" s="297"/>
      <c r="AJ288" s="297"/>
      <c r="AK288" s="297"/>
      <c r="AL288" s="297"/>
      <c r="AM288" s="297"/>
      <c r="AN288" s="297"/>
      <c r="AO288" s="297"/>
      <c r="AP288" s="297"/>
      <c r="AQ288" s="297"/>
      <c r="AR288" s="297"/>
      <c r="AS288" s="297"/>
      <c r="AT288" s="297"/>
      <c r="AU288" s="298"/>
    </row>
    <row r="289" spans="47:47" x14ac:dyDescent="0.25">
      <c r="AU289" s="152"/>
    </row>
  </sheetData>
  <mergeCells count="35">
    <mergeCell ref="A287:AA287"/>
    <mergeCell ref="AB287:AU288"/>
    <mergeCell ref="A288:C288"/>
    <mergeCell ref="D288:AA288"/>
    <mergeCell ref="A280:AA286"/>
    <mergeCell ref="AB280:AQ280"/>
    <mergeCell ref="AB281:AQ281"/>
    <mergeCell ref="AB282:AQ282"/>
    <mergeCell ref="AB284:AQ284"/>
    <mergeCell ref="AB285:AQ285"/>
    <mergeCell ref="AB286:AQ286"/>
    <mergeCell ref="AB279:AQ279"/>
    <mergeCell ref="AA8:AA10"/>
    <mergeCell ref="AB8:AU8"/>
    <mergeCell ref="E9:E10"/>
    <mergeCell ref="F9:V9"/>
    <mergeCell ref="AB9:AB10"/>
    <mergeCell ref="AM9:AT9"/>
    <mergeCell ref="A273:AA273"/>
    <mergeCell ref="AB274:AQ274"/>
    <mergeCell ref="AB275:AQ275"/>
    <mergeCell ref="AB276:AQ276"/>
    <mergeCell ref="AB277:AQ277"/>
    <mergeCell ref="A278:AA279"/>
    <mergeCell ref="AB278:AQ278"/>
    <mergeCell ref="A8:A10"/>
    <mergeCell ref="B8:B10"/>
    <mergeCell ref="C8:C10"/>
    <mergeCell ref="D8:D10"/>
    <mergeCell ref="E8:V8"/>
    <mergeCell ref="A1:AT1"/>
    <mergeCell ref="A2:B2"/>
    <mergeCell ref="A3:B3"/>
    <mergeCell ref="A4:B5"/>
    <mergeCell ref="C4:AA7"/>
  </mergeCells>
  <conditionalFormatting sqref="B11 B19:B29 B31 B38">
    <cfRule type="duplicateValues" dxfId="69" priority="68"/>
  </conditionalFormatting>
  <conditionalFormatting sqref="B12:B17">
    <cfRule type="duplicateValues" dxfId="68" priority="58"/>
  </conditionalFormatting>
  <conditionalFormatting sqref="B18">
    <cfRule type="duplicateValues" dxfId="67" priority="57"/>
  </conditionalFormatting>
  <conditionalFormatting sqref="B30">
    <cfRule type="duplicateValues" dxfId="66" priority="56"/>
  </conditionalFormatting>
  <conditionalFormatting sqref="B32">
    <cfRule type="duplicateValues" dxfId="65" priority="55"/>
  </conditionalFormatting>
  <conditionalFormatting sqref="B33:B36">
    <cfRule type="duplicateValues" dxfId="64" priority="54"/>
  </conditionalFormatting>
  <conditionalFormatting sqref="B37">
    <cfRule type="duplicateValues" dxfId="63" priority="53"/>
  </conditionalFormatting>
  <conditionalFormatting sqref="B39">
    <cfRule type="duplicateValues" dxfId="62" priority="66"/>
  </conditionalFormatting>
  <conditionalFormatting sqref="B40:B47">
    <cfRule type="duplicateValues" dxfId="61" priority="52"/>
  </conditionalFormatting>
  <conditionalFormatting sqref="B48">
    <cfRule type="duplicateValues" dxfId="60" priority="51"/>
  </conditionalFormatting>
  <conditionalFormatting sqref="B49">
    <cfRule type="duplicateValues" dxfId="59" priority="65"/>
  </conditionalFormatting>
  <conditionalFormatting sqref="B50">
    <cfRule type="duplicateValues" dxfId="58" priority="50"/>
  </conditionalFormatting>
  <conditionalFormatting sqref="B51:B57">
    <cfRule type="duplicateValues" dxfId="57" priority="49"/>
  </conditionalFormatting>
  <conditionalFormatting sqref="B58">
    <cfRule type="duplicateValues" dxfId="56" priority="48"/>
  </conditionalFormatting>
  <conditionalFormatting sqref="B59">
    <cfRule type="duplicateValues" dxfId="55" priority="64"/>
  </conditionalFormatting>
  <conditionalFormatting sqref="B60">
    <cfRule type="duplicateValues" dxfId="54" priority="47"/>
  </conditionalFormatting>
  <conditionalFormatting sqref="B61:B65">
    <cfRule type="duplicateValues" dxfId="53" priority="46"/>
  </conditionalFormatting>
  <conditionalFormatting sqref="B66">
    <cfRule type="duplicateValues" dxfId="52" priority="45"/>
  </conditionalFormatting>
  <conditionalFormatting sqref="B67">
    <cfRule type="duplicateValues" dxfId="51" priority="62"/>
  </conditionalFormatting>
  <conditionalFormatting sqref="B68">
    <cfRule type="duplicateValues" dxfId="50" priority="44"/>
  </conditionalFormatting>
  <conditionalFormatting sqref="B69:B80">
    <cfRule type="duplicateValues" dxfId="49" priority="43"/>
  </conditionalFormatting>
  <conditionalFormatting sqref="B81">
    <cfRule type="duplicateValues" dxfId="48" priority="42"/>
  </conditionalFormatting>
  <conditionalFormatting sqref="B82">
    <cfRule type="duplicateValues" dxfId="47" priority="61"/>
  </conditionalFormatting>
  <conditionalFormatting sqref="B83">
    <cfRule type="duplicateValues" dxfId="46" priority="41"/>
  </conditionalFormatting>
  <conditionalFormatting sqref="B84:B87">
    <cfRule type="duplicateValues" dxfId="45" priority="40"/>
  </conditionalFormatting>
  <conditionalFormatting sqref="B88">
    <cfRule type="duplicateValues" dxfId="44" priority="39"/>
  </conditionalFormatting>
  <conditionalFormatting sqref="B89">
    <cfRule type="duplicateValues" dxfId="43" priority="60"/>
  </conditionalFormatting>
  <conditionalFormatting sqref="B90">
    <cfRule type="duplicateValues" dxfId="42" priority="38"/>
  </conditionalFormatting>
  <conditionalFormatting sqref="B91:B93">
    <cfRule type="duplicateValues" dxfId="41" priority="37"/>
  </conditionalFormatting>
  <conditionalFormatting sqref="B94">
    <cfRule type="duplicateValues" dxfId="40" priority="36"/>
  </conditionalFormatting>
  <conditionalFormatting sqref="B95">
    <cfRule type="duplicateValues" dxfId="39" priority="69"/>
  </conditionalFormatting>
  <conditionalFormatting sqref="B96">
    <cfRule type="duplicateValues" dxfId="38" priority="63"/>
  </conditionalFormatting>
  <conditionalFormatting sqref="B97">
    <cfRule type="duplicateValues" dxfId="37" priority="35"/>
  </conditionalFormatting>
  <conditionalFormatting sqref="B98">
    <cfRule type="duplicateValues" dxfId="36" priority="34"/>
  </conditionalFormatting>
  <conditionalFormatting sqref="B99 B106 B116 B140 B188 B200 B214 B233">
    <cfRule type="duplicateValues" dxfId="35" priority="59"/>
  </conditionalFormatting>
  <conditionalFormatting sqref="B100">
    <cfRule type="duplicateValues" dxfId="34" priority="33"/>
  </conditionalFormatting>
  <conditionalFormatting sqref="B101:B104">
    <cfRule type="duplicateValues" dxfId="33" priority="32"/>
  </conditionalFormatting>
  <conditionalFormatting sqref="B105">
    <cfRule type="duplicateValues" dxfId="32" priority="31"/>
  </conditionalFormatting>
  <conditionalFormatting sqref="B107">
    <cfRule type="duplicateValues" dxfId="31" priority="30"/>
  </conditionalFormatting>
  <conditionalFormatting sqref="B108:B114">
    <cfRule type="duplicateValues" dxfId="30" priority="29"/>
  </conditionalFormatting>
  <conditionalFormatting sqref="B115">
    <cfRule type="duplicateValues" dxfId="29" priority="28"/>
  </conditionalFormatting>
  <conditionalFormatting sqref="B117">
    <cfRule type="duplicateValues" dxfId="28" priority="27"/>
  </conditionalFormatting>
  <conditionalFormatting sqref="B118:B138">
    <cfRule type="duplicateValues" dxfId="27" priority="26"/>
  </conditionalFormatting>
  <conditionalFormatting sqref="B139">
    <cfRule type="duplicateValues" dxfId="26" priority="25"/>
  </conditionalFormatting>
  <conditionalFormatting sqref="B141">
    <cfRule type="duplicateValues" dxfId="25" priority="24"/>
  </conditionalFormatting>
  <conditionalFormatting sqref="B142:B186">
    <cfRule type="duplicateValues" dxfId="24" priority="23"/>
  </conditionalFormatting>
  <conditionalFormatting sqref="B187">
    <cfRule type="duplicateValues" dxfId="23" priority="22"/>
  </conditionalFormatting>
  <conditionalFormatting sqref="B189">
    <cfRule type="duplicateValues" dxfId="22" priority="21"/>
  </conditionalFormatting>
  <conditionalFormatting sqref="B190:B198">
    <cfRule type="duplicateValues" dxfId="21" priority="20"/>
  </conditionalFormatting>
  <conditionalFormatting sqref="B199">
    <cfRule type="duplicateValues" dxfId="20" priority="19"/>
  </conditionalFormatting>
  <conditionalFormatting sqref="B201">
    <cfRule type="duplicateValues" dxfId="19" priority="18"/>
  </conditionalFormatting>
  <conditionalFormatting sqref="B202:B212">
    <cfRule type="duplicateValues" dxfId="18" priority="17"/>
  </conditionalFormatting>
  <conditionalFormatting sqref="B213">
    <cfRule type="duplicateValues" dxfId="17" priority="16"/>
  </conditionalFormatting>
  <conditionalFormatting sqref="B215">
    <cfRule type="duplicateValues" dxfId="16" priority="15"/>
  </conditionalFormatting>
  <conditionalFormatting sqref="B216:B231">
    <cfRule type="duplicateValues" dxfId="15" priority="14"/>
  </conditionalFormatting>
  <conditionalFormatting sqref="B232">
    <cfRule type="duplicateValues" dxfId="14" priority="13"/>
  </conditionalFormatting>
  <conditionalFormatting sqref="B234">
    <cfRule type="duplicateValues" dxfId="13" priority="12"/>
  </conditionalFormatting>
  <conditionalFormatting sqref="B235:B253 B255 B261 B268 B272">
    <cfRule type="duplicateValues" dxfId="12" priority="70"/>
  </conditionalFormatting>
  <conditionalFormatting sqref="B254">
    <cfRule type="duplicateValues" dxfId="11" priority="11"/>
  </conditionalFormatting>
  <conditionalFormatting sqref="B256">
    <cfRule type="duplicateValues" dxfId="10" priority="10"/>
  </conditionalFormatting>
  <conditionalFormatting sqref="B257:B259">
    <cfRule type="duplicateValues" dxfId="9" priority="9"/>
  </conditionalFormatting>
  <conditionalFormatting sqref="B260">
    <cfRule type="duplicateValues" dxfId="8" priority="8"/>
  </conditionalFormatting>
  <conditionalFormatting sqref="B262">
    <cfRule type="duplicateValues" dxfId="7" priority="7"/>
  </conditionalFormatting>
  <conditionalFormatting sqref="B263:B266">
    <cfRule type="duplicateValues" dxfId="6" priority="6"/>
  </conditionalFormatting>
  <conditionalFormatting sqref="B267">
    <cfRule type="duplicateValues" dxfId="5" priority="5"/>
  </conditionalFormatting>
  <conditionalFormatting sqref="B269">
    <cfRule type="duplicateValues" dxfId="4" priority="4"/>
  </conditionalFormatting>
  <conditionalFormatting sqref="B270">
    <cfRule type="duplicateValues" dxfId="3" priority="3"/>
  </conditionalFormatting>
  <conditionalFormatting sqref="B271">
    <cfRule type="duplicateValues" dxfId="2" priority="2"/>
  </conditionalFormatting>
  <conditionalFormatting sqref="B274:B277 B1:B3 B6:B10">
    <cfRule type="duplicateValues" dxfId="1" priority="67"/>
  </conditionalFormatting>
  <conditionalFormatting sqref="AV12:AV284">
    <cfRule type="cellIs" dxfId="0" priority="1" operator="greaterThan">
      <formula>100</formula>
    </cfRule>
  </conditionalFormatting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29" orientation="landscape" r:id="rId1"/>
  <rowBreaks count="1" manualBreakCount="1">
    <brk id="216" max="40" man="1"/>
  </rowBreaks>
  <colBreaks count="1" manualBreakCount="1">
    <brk id="4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Planilha</vt:lpstr>
      <vt:lpstr>16 medic ao</vt:lpstr>
      <vt:lpstr>Planilha (2)</vt:lpstr>
      <vt:lpstr>'16 medic ao'!Area_de_impressao</vt:lpstr>
      <vt:lpstr>Planilha!Area_de_impressao</vt:lpstr>
      <vt:lpstr>'Planilha (2)'!Area_de_impressao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Domingues</dc:creator>
  <cp:lastModifiedBy>Vivian Drei</cp:lastModifiedBy>
  <cp:lastPrinted>2026-07-27T14:34:13Z</cp:lastPrinted>
  <dcterms:created xsi:type="dcterms:W3CDTF">2026-04-30T13:24:55Z</dcterms:created>
  <dcterms:modified xsi:type="dcterms:W3CDTF">2026-10-01T19:11:59Z</dcterms:modified>
</cp:coreProperties>
</file>